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ocuments\Facultad\Proyecto final\Anexos\ANEXO A\"/>
    </mc:Choice>
  </mc:AlternateContent>
  <xr:revisionPtr revIDLastSave="0" documentId="8_{98D53C46-9489-4244-BBA3-8B2971B9883E}" xr6:coauthVersionLast="47" xr6:coauthVersionMax="47" xr10:uidLastSave="{00000000-0000-0000-0000-000000000000}"/>
  <bookViews>
    <workbookView xWindow="-120" yWindow="-120" windowWidth="20730" windowHeight="11760" xr2:uid="{E88CADE8-084A-4FF7-A40F-6442F657D060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11" i="1"/>
  <c r="C36" i="1"/>
  <c r="F32" i="1"/>
  <c r="C30" i="1"/>
  <c r="C29" i="1"/>
  <c r="C28" i="1"/>
  <c r="C27" i="1"/>
  <c r="F24" i="1" s="1"/>
  <c r="C35" i="1" l="1"/>
  <c r="F33" i="1" s="1"/>
</calcChain>
</file>

<file path=xl/sharedStrings.xml><?xml version="1.0" encoding="utf-8"?>
<sst xmlns="http://schemas.openxmlformats.org/spreadsheetml/2006/main" count="48" uniqueCount="48">
  <si>
    <t>Categoría</t>
  </si>
  <si>
    <t>Elementos</t>
  </si>
  <si>
    <t>Precio USD</t>
  </si>
  <si>
    <t>Maquinaria</t>
  </si>
  <si>
    <t>Plasma CNC</t>
  </si>
  <si>
    <t>Sierra cinta</t>
  </si>
  <si>
    <t>Total maquinaria</t>
  </si>
  <si>
    <t>Soldadora MAG</t>
  </si>
  <si>
    <t>Agujereadora de pie</t>
  </si>
  <si>
    <t>Plegadora manual hidráulica</t>
  </si>
  <si>
    <t>Plegadora manual</t>
  </si>
  <si>
    <t xml:space="preserve">Roladora </t>
  </si>
  <si>
    <t>Dobladora de tubos</t>
  </si>
  <si>
    <t>Equipos</t>
  </si>
  <si>
    <t>Batea de pretratamiento</t>
  </si>
  <si>
    <t>Equipo de aplicación de pintura</t>
  </si>
  <si>
    <t>Total equipos</t>
  </si>
  <si>
    <t>Cabina de recuperación y filtros</t>
  </si>
  <si>
    <t>Horno de curado</t>
  </si>
  <si>
    <t>Cilindro y garrafa</t>
  </si>
  <si>
    <t>Carro de transporte, horno</t>
  </si>
  <si>
    <t>Mesa de soldadura perforada</t>
  </si>
  <si>
    <t>Carro de transporte de placas</t>
  </si>
  <si>
    <t>Carros porta herramientas (2)</t>
  </si>
  <si>
    <t>Almacén cantilever</t>
  </si>
  <si>
    <t>Pórtico grúa</t>
  </si>
  <si>
    <t>Almacenes/estanterías (15)</t>
  </si>
  <si>
    <t>Sistema de compresión de aire</t>
  </si>
  <si>
    <t xml:space="preserve">Servicios </t>
  </si>
  <si>
    <t>Red neumática (materiales)</t>
  </si>
  <si>
    <t>Ventilación (materiales)</t>
  </si>
  <si>
    <t>Total servicios</t>
  </si>
  <si>
    <t>Iluminación (materiales)</t>
  </si>
  <si>
    <t>Instalación eléctrica (materiales)</t>
  </si>
  <si>
    <t>Red neumática (M.O.)</t>
  </si>
  <si>
    <t>Ventilación (M.O.)</t>
  </si>
  <si>
    <t>Iluminación (M.O.)</t>
  </si>
  <si>
    <t>Instalación eléctrica (M.O.)</t>
  </si>
  <si>
    <t>Administrativos y otros</t>
  </si>
  <si>
    <t>Alta de S.R.L.</t>
  </si>
  <si>
    <t>Alta de empleados</t>
  </si>
  <si>
    <t>Total trámites</t>
  </si>
  <si>
    <t>Habilitación comercial</t>
  </si>
  <si>
    <t>Total otros</t>
  </si>
  <si>
    <t xml:space="preserve">INVERSIÓN INICIAL </t>
  </si>
  <si>
    <t>Capital de trabajo</t>
  </si>
  <si>
    <t>Equipamiento disponible</t>
  </si>
  <si>
    <t>Herramientas de mano, aparatos de medición, máquinas, equipos, muebles, vehículos de trabajo,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</si>
</sst>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usd$]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2"/>
      <color rgb="FFFFFFFF"/>
      <name val="Calibri"/>
      <scheme val="minor"/>
    </font>
    <font>
      <sz val="12"/>
      <color theme="1"/>
      <name val="Calibri"/>
      <scheme val="minor"/>
    </font>
    <font>
      <sz val="11"/>
      <color theme="1"/>
      <name val="Calibri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/>
    <xf numFmtId="164" fontId="2" fillId="0" borderId="0" xfId="0" applyNumberFormat="1" applyFont="1"/>
    <xf numFmtId="0" fontId="4" fillId="0" borderId="4" xfId="0" applyFont="1" applyBorder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\Documents\Facultad\Proyecto%20final\Anexos\ANEXO%20A\An&#225;lisis%20econ&#243;mico%20financiero.xlsx" TargetMode="External"/><Relationship Id="rId1" Type="http://schemas.openxmlformats.org/officeDocument/2006/relationships/externalLinkPath" Target="An&#225;lisis%20econ&#243;mico%20financi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rsión inicial"/>
      <sheetName val="Mano de obra"/>
      <sheetName val="Insumos"/>
      <sheetName val="Consumo eléctrico"/>
      <sheetName val="Otros costos"/>
      <sheetName val="Financiero"/>
      <sheetName val="Flujo caja años"/>
      <sheetName val="Hoja 7"/>
    </sheetNames>
    <sheetDataSet>
      <sheetData sheetId="0"/>
      <sheetData sheetId="1"/>
      <sheetData sheetId="2"/>
      <sheetData sheetId="3"/>
      <sheetData sheetId="4"/>
      <sheetData sheetId="5">
        <row r="2">
          <cell r="I2">
            <v>2138.4720736842105</v>
          </cell>
        </row>
        <row r="3">
          <cell r="I3">
            <v>3935.2006947368418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8B9A-A587-450B-9F9D-DBF5DD9BAA99}">
  <dimension ref="A1:G37"/>
  <sheetViews>
    <sheetView tabSelected="1" topLeftCell="A31" zoomScaleNormal="100" workbookViewId="0">
      <selection activeCell="C2" sqref="C2:C9"/>
    </sheetView>
  </sheetViews>
  <sheetFormatPr baseColWidth="10" defaultRowHeight="15" x14ac:dyDescent="0.25"/>
  <cols>
    <col min="1" max="1" width="20.28515625" customWidth="1"/>
    <col min="2" max="2" width="41.85546875" customWidth="1"/>
    <col min="3" max="3" width="17.8554687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2"/>
      <c r="E1" s="2"/>
      <c r="F1" s="2"/>
      <c r="G1" s="2"/>
    </row>
    <row r="2" spans="1:7" ht="15.75" x14ac:dyDescent="0.25">
      <c r="A2" s="3" t="s">
        <v>3</v>
      </c>
      <c r="B2" s="4" t="s">
        <v>4</v>
      </c>
      <c r="C2" s="5">
        <v>9379</v>
      </c>
      <c r="D2" s="2"/>
      <c r="E2" s="2"/>
      <c r="F2" s="2"/>
      <c r="G2" s="2"/>
    </row>
    <row r="3" spans="1:7" ht="15.75" x14ac:dyDescent="0.25">
      <c r="A3" s="6"/>
      <c r="B3" s="4" t="s">
        <v>5</v>
      </c>
      <c r="C3" s="5">
        <v>3230</v>
      </c>
      <c r="D3" s="2"/>
      <c r="E3" s="2" t="s">
        <v>6</v>
      </c>
      <c r="F3" s="7">
        <f>SUM(C2:C9)</f>
        <v>26435</v>
      </c>
      <c r="G3" s="2"/>
    </row>
    <row r="4" spans="1:7" ht="30" x14ac:dyDescent="0.25">
      <c r="A4" s="6"/>
      <c r="B4" s="4" t="s">
        <v>7</v>
      </c>
      <c r="C4" s="5">
        <v>1828</v>
      </c>
      <c r="D4" s="2"/>
      <c r="E4" s="2"/>
      <c r="F4" s="2"/>
      <c r="G4" s="2"/>
    </row>
    <row r="5" spans="1:7" ht="30" x14ac:dyDescent="0.25">
      <c r="A5" s="6"/>
      <c r="B5" s="4" t="s">
        <v>8</v>
      </c>
      <c r="C5" s="5">
        <v>1072</v>
      </c>
      <c r="D5" s="2"/>
      <c r="E5" s="2"/>
      <c r="F5" s="2"/>
      <c r="G5" s="2"/>
    </row>
    <row r="6" spans="1:7" ht="45" x14ac:dyDescent="0.25">
      <c r="A6" s="6"/>
      <c r="B6" s="4" t="s">
        <v>9</v>
      </c>
      <c r="C6" s="5">
        <v>610</v>
      </c>
      <c r="D6" s="2"/>
      <c r="E6" s="2"/>
      <c r="F6" s="2"/>
      <c r="G6" s="2"/>
    </row>
    <row r="7" spans="1:7" ht="30" x14ac:dyDescent="0.25">
      <c r="A7" s="6"/>
      <c r="B7" s="4" t="s">
        <v>10</v>
      </c>
      <c r="C7" s="5">
        <v>496</v>
      </c>
      <c r="D7" s="2"/>
      <c r="E7" s="2"/>
      <c r="F7" s="2"/>
      <c r="G7" s="2"/>
    </row>
    <row r="8" spans="1:7" ht="15.75" x14ac:dyDescent="0.25">
      <c r="A8" s="6"/>
      <c r="B8" s="4" t="s">
        <v>11</v>
      </c>
      <c r="C8" s="5">
        <v>9239</v>
      </c>
      <c r="D8" s="2"/>
      <c r="E8" s="2"/>
      <c r="F8" s="2"/>
      <c r="G8" s="2"/>
    </row>
    <row r="9" spans="1:7" ht="30" x14ac:dyDescent="0.25">
      <c r="A9" s="8"/>
      <c r="B9" s="4" t="s">
        <v>12</v>
      </c>
      <c r="C9" s="5">
        <v>581</v>
      </c>
      <c r="D9" s="2"/>
      <c r="E9" s="2"/>
      <c r="F9" s="2"/>
      <c r="G9" s="2"/>
    </row>
    <row r="10" spans="1:7" ht="45" x14ac:dyDescent="0.25">
      <c r="A10" s="3" t="s">
        <v>13</v>
      </c>
      <c r="B10" s="4" t="s">
        <v>14</v>
      </c>
      <c r="C10" s="5">
        <v>444</v>
      </c>
      <c r="D10" s="2"/>
      <c r="E10" s="2"/>
      <c r="F10" s="2"/>
      <c r="G10" s="2"/>
    </row>
    <row r="11" spans="1:7" ht="45" x14ac:dyDescent="0.25">
      <c r="A11" s="6"/>
      <c r="B11" s="4" t="s">
        <v>15</v>
      </c>
      <c r="C11" s="5">
        <v>2561</v>
      </c>
      <c r="D11" s="2"/>
      <c r="E11" s="2" t="s">
        <v>16</v>
      </c>
      <c r="F11" s="7">
        <f>SUM(C10:C22)</f>
        <v>24946</v>
      </c>
      <c r="G11" s="2"/>
    </row>
    <row r="12" spans="1:7" ht="45" x14ac:dyDescent="0.25">
      <c r="A12" s="6"/>
      <c r="B12" s="4" t="s">
        <v>17</v>
      </c>
      <c r="C12" s="5">
        <v>4912</v>
      </c>
      <c r="D12" s="2"/>
      <c r="E12" s="2"/>
      <c r="F12" s="2"/>
      <c r="G12" s="2"/>
    </row>
    <row r="13" spans="1:7" ht="30" x14ac:dyDescent="0.25">
      <c r="A13" s="6"/>
      <c r="B13" s="4" t="s">
        <v>18</v>
      </c>
      <c r="C13" s="5">
        <v>6712</v>
      </c>
      <c r="D13" s="2"/>
      <c r="E13" s="2"/>
      <c r="F13" s="2"/>
      <c r="G13" s="2"/>
    </row>
    <row r="14" spans="1:7" ht="30" x14ac:dyDescent="0.25">
      <c r="A14" s="6"/>
      <c r="B14" s="4" t="s">
        <v>19</v>
      </c>
      <c r="C14" s="5">
        <v>90</v>
      </c>
      <c r="D14" s="2"/>
      <c r="E14" s="2"/>
      <c r="F14" s="2"/>
      <c r="G14" s="2"/>
    </row>
    <row r="15" spans="1:7" ht="45" x14ac:dyDescent="0.25">
      <c r="A15" s="6"/>
      <c r="B15" s="4" t="s">
        <v>20</v>
      </c>
      <c r="C15" s="5">
        <v>236</v>
      </c>
      <c r="D15" s="2"/>
      <c r="E15" s="2"/>
      <c r="F15" s="2"/>
      <c r="G15" s="2"/>
    </row>
    <row r="16" spans="1:7" ht="45" x14ac:dyDescent="0.25">
      <c r="A16" s="6"/>
      <c r="B16" s="4" t="s">
        <v>21</v>
      </c>
      <c r="C16" s="5">
        <v>775</v>
      </c>
      <c r="D16" s="2"/>
      <c r="E16" s="2"/>
      <c r="F16" s="2"/>
      <c r="G16" s="2"/>
    </row>
    <row r="17" spans="1:7" ht="45" x14ac:dyDescent="0.25">
      <c r="A17" s="6"/>
      <c r="B17" s="4" t="s">
        <v>22</v>
      </c>
      <c r="C17" s="5">
        <v>728</v>
      </c>
      <c r="D17" s="2"/>
      <c r="E17" s="2"/>
      <c r="F17" s="2"/>
      <c r="G17" s="2"/>
    </row>
    <row r="18" spans="1:7" ht="60" x14ac:dyDescent="0.25">
      <c r="A18" s="6"/>
      <c r="B18" s="4" t="s">
        <v>23</v>
      </c>
      <c r="C18" s="5">
        <v>168</v>
      </c>
      <c r="D18" s="2"/>
      <c r="E18" s="2"/>
      <c r="F18" s="2"/>
      <c r="G18" s="2"/>
    </row>
    <row r="19" spans="1:7" ht="30" x14ac:dyDescent="0.25">
      <c r="A19" s="6"/>
      <c r="B19" s="4" t="s">
        <v>24</v>
      </c>
      <c r="C19" s="5">
        <v>1243</v>
      </c>
      <c r="D19" s="2"/>
      <c r="E19" s="2"/>
      <c r="F19" s="2"/>
      <c r="G19" s="2"/>
    </row>
    <row r="20" spans="1:7" ht="30" x14ac:dyDescent="0.25">
      <c r="A20" s="6"/>
      <c r="B20" s="4" t="s">
        <v>25</v>
      </c>
      <c r="C20" s="5">
        <v>930</v>
      </c>
      <c r="D20" s="2"/>
      <c r="E20" s="2"/>
      <c r="F20" s="2"/>
      <c r="G20" s="2"/>
    </row>
    <row r="21" spans="1:7" ht="45" x14ac:dyDescent="0.25">
      <c r="A21" s="6"/>
      <c r="B21" s="4" t="s">
        <v>26</v>
      </c>
      <c r="C21" s="5">
        <v>1105</v>
      </c>
      <c r="D21" s="2"/>
      <c r="E21" s="2"/>
      <c r="F21" s="2"/>
      <c r="G21" s="2"/>
    </row>
    <row r="22" spans="1:7" ht="45" x14ac:dyDescent="0.25">
      <c r="A22" s="8"/>
      <c r="B22" s="4" t="s">
        <v>27</v>
      </c>
      <c r="C22" s="5">
        <v>5042</v>
      </c>
      <c r="D22" s="2"/>
      <c r="E22" s="2"/>
      <c r="F22" s="2"/>
      <c r="G22" s="2"/>
    </row>
    <row r="23" spans="1:7" ht="60" x14ac:dyDescent="0.25">
      <c r="A23" s="3" t="s">
        <v>28</v>
      </c>
      <c r="B23" s="4" t="s">
        <v>29</v>
      </c>
      <c r="C23" s="5">
        <v>840</v>
      </c>
      <c r="D23" s="2"/>
      <c r="E23" s="2"/>
      <c r="F23" s="2"/>
      <c r="G23" s="2"/>
    </row>
    <row r="24" spans="1:7" ht="45" x14ac:dyDescent="0.25">
      <c r="A24" s="6"/>
      <c r="B24" s="4" t="s">
        <v>30</v>
      </c>
      <c r="C24" s="5">
        <v>500</v>
      </c>
      <c r="D24" s="2"/>
      <c r="E24" s="2" t="s">
        <v>31</v>
      </c>
      <c r="F24" s="7">
        <f>SUM(C23:C30)</f>
        <v>8709.4</v>
      </c>
      <c r="G24" s="2"/>
    </row>
    <row r="25" spans="1:7" ht="45" x14ac:dyDescent="0.25">
      <c r="A25" s="6"/>
      <c r="B25" s="4" t="s">
        <v>32</v>
      </c>
      <c r="C25" s="5">
        <v>855</v>
      </c>
      <c r="D25" s="2"/>
      <c r="E25" s="2"/>
      <c r="F25" s="2"/>
      <c r="G25" s="2"/>
    </row>
    <row r="26" spans="1:7" ht="60" x14ac:dyDescent="0.25">
      <c r="A26" s="6"/>
      <c r="B26" s="4" t="s">
        <v>33</v>
      </c>
      <c r="C26" s="5">
        <v>2742</v>
      </c>
      <c r="D26" s="2"/>
      <c r="E26" s="2"/>
      <c r="F26" s="2"/>
      <c r="G26" s="2"/>
    </row>
    <row r="27" spans="1:7" ht="45" x14ac:dyDescent="0.25">
      <c r="A27" s="6"/>
      <c r="B27" s="4" t="s">
        <v>34</v>
      </c>
      <c r="C27" s="5">
        <f t="shared" ref="C27:C28" si="0">C23</f>
        <v>840</v>
      </c>
      <c r="D27" s="2"/>
      <c r="E27" s="2"/>
      <c r="F27" s="2"/>
      <c r="G27" s="2"/>
    </row>
    <row r="28" spans="1:7" ht="30" x14ac:dyDescent="0.25">
      <c r="A28" s="6"/>
      <c r="B28" s="4" t="s">
        <v>35</v>
      </c>
      <c r="C28" s="5">
        <f t="shared" si="0"/>
        <v>500</v>
      </c>
      <c r="D28" s="2"/>
      <c r="E28" s="2"/>
      <c r="F28" s="2"/>
      <c r="G28" s="2"/>
    </row>
    <row r="29" spans="1:7" ht="30" x14ac:dyDescent="0.25">
      <c r="A29" s="6"/>
      <c r="B29" s="4" t="s">
        <v>36</v>
      </c>
      <c r="C29" s="5">
        <f>C25*0.6</f>
        <v>513</v>
      </c>
      <c r="D29" s="2"/>
      <c r="E29" s="2"/>
      <c r="F29" s="2"/>
      <c r="G29" s="2"/>
    </row>
    <row r="30" spans="1:7" ht="45" x14ac:dyDescent="0.25">
      <c r="A30" s="8"/>
      <c r="B30" s="4" t="s">
        <v>37</v>
      </c>
      <c r="C30" s="5">
        <f>C26*0.7</f>
        <v>1919.3999999999999</v>
      </c>
      <c r="D30" s="2"/>
      <c r="E30" s="2"/>
      <c r="F30" s="2"/>
      <c r="G30" s="2"/>
    </row>
    <row r="31" spans="1:7" ht="30" x14ac:dyDescent="0.25">
      <c r="A31" s="3" t="s">
        <v>38</v>
      </c>
      <c r="B31" s="4" t="s">
        <v>39</v>
      </c>
      <c r="C31" s="5">
        <v>400</v>
      </c>
      <c r="D31" s="2"/>
      <c r="E31" s="2"/>
      <c r="F31" s="2"/>
      <c r="G31" s="2"/>
    </row>
    <row r="32" spans="1:7" ht="30" x14ac:dyDescent="0.25">
      <c r="A32" s="6"/>
      <c r="B32" s="4" t="s">
        <v>40</v>
      </c>
      <c r="C32" s="5">
        <v>90</v>
      </c>
      <c r="D32" s="2"/>
      <c r="E32" s="2" t="s">
        <v>41</v>
      </c>
      <c r="F32" s="7">
        <f>SUM(C31:C33)</f>
        <v>590</v>
      </c>
      <c r="G32" s="2"/>
    </row>
    <row r="33" spans="1:7" ht="30" x14ac:dyDescent="0.25">
      <c r="A33" s="8"/>
      <c r="B33" s="4" t="s">
        <v>42</v>
      </c>
      <c r="C33" s="5">
        <v>100</v>
      </c>
      <c r="D33" s="2"/>
      <c r="E33" s="2" t="s">
        <v>43</v>
      </c>
      <c r="F33" s="7">
        <f>C35-F32-F24-F11-F3</f>
        <v>9102.0599999999904</v>
      </c>
      <c r="G33" s="2"/>
    </row>
    <row r="34" spans="1:7" ht="15.75" x14ac:dyDescent="0.25">
      <c r="A34" s="2"/>
      <c r="B34" s="2"/>
      <c r="C34" s="2"/>
      <c r="D34" s="2"/>
      <c r="E34" s="2"/>
      <c r="F34" s="2"/>
      <c r="G34" s="2"/>
    </row>
    <row r="35" spans="1:7" ht="15.75" x14ac:dyDescent="0.25">
      <c r="A35" s="2"/>
      <c r="B35" s="2" t="s">
        <v>44</v>
      </c>
      <c r="C35" s="7">
        <f>(1.15*SUM(C2:C33))</f>
        <v>69782.459999999992</v>
      </c>
      <c r="D35" s="2"/>
      <c r="E35" s="2"/>
      <c r="F35" s="2"/>
      <c r="G35" s="2"/>
    </row>
    <row r="36" spans="1:7" ht="15.75" x14ac:dyDescent="0.25">
      <c r="B36" s="9" t="s">
        <v>45</v>
      </c>
      <c r="C36" s="7">
        <f>[1]Financiero!I2*5+[1]Financiero!I3*2</f>
        <v>18562.761757894736</v>
      </c>
      <c r="D36" s="2"/>
      <c r="E36" s="2"/>
      <c r="F36" s="2"/>
      <c r="G36" s="2"/>
    </row>
    <row r="37" spans="1:7" ht="119.25" customHeight="1" x14ac:dyDescent="0.25">
      <c r="A37" s="4" t="s">
        <v>46</v>
      </c>
      <c r="B37" s="10" t="s">
        <v>47</v>
      </c>
      <c r="C37" s="11">
        <v>30600</v>
      </c>
      <c r="D37" s="2"/>
      <c r="E37" s="2"/>
      <c r="F37" s="2"/>
      <c r="G37" s="2"/>
    </row>
  </sheetData>
  <mergeCells count="4">
    <mergeCell ref="A2:A9"/>
    <mergeCell ref="A10:A22"/>
    <mergeCell ref="A23:A30"/>
    <mergeCell ref="A31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Duarte</dc:creator>
  <cp:lastModifiedBy>Leandro Duarte</cp:lastModifiedBy>
  <dcterms:created xsi:type="dcterms:W3CDTF">2024-01-17T04:54:22Z</dcterms:created>
  <dcterms:modified xsi:type="dcterms:W3CDTF">2024-01-17T04:56:03Z</dcterms:modified>
</cp:coreProperties>
</file>