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Facturado LP" sheetId="1" r:id="rId1"/>
    <sheet name="Energía en alimentador LP" sheetId="2" r:id="rId2"/>
    <sheet name="Tarifa media " sheetId="3" r:id="rId3"/>
  </sheets>
  <definedNames>
    <definedName name="_xlnm.Print_Area" localSheetId="0">'Facturado LP'!$K$3:$P$25</definedName>
    <definedName name="_xlnm.Print_Area" localSheetId="2">'Tarifa media '!$B$1:$L$26</definedName>
  </definedNames>
  <calcPr calcId="152511"/>
</workbook>
</file>

<file path=xl/calcChain.xml><?xml version="1.0" encoding="utf-8"?>
<calcChain xmlns="http://schemas.openxmlformats.org/spreadsheetml/2006/main">
  <c r="D9" i="2" l="1"/>
  <c r="F6" i="3" l="1"/>
  <c r="G6" i="3"/>
  <c r="G7" i="3" s="1"/>
  <c r="H6" i="3"/>
  <c r="E6" i="3"/>
  <c r="J20" i="2"/>
  <c r="J21" i="2"/>
  <c r="J22" i="2"/>
  <c r="J23" i="2"/>
  <c r="J24" i="2"/>
  <c r="H7" i="3" l="1"/>
  <c r="L25" i="1"/>
  <c r="I25" i="2" s="1"/>
  <c r="M5" i="1" l="1"/>
  <c r="N5" i="1"/>
  <c r="M6" i="1"/>
  <c r="N6" i="1"/>
  <c r="M7" i="1"/>
  <c r="N7" i="1"/>
  <c r="M8" i="1"/>
  <c r="N8" i="1"/>
  <c r="M9" i="1"/>
  <c r="O9" i="1" s="1"/>
  <c r="N9" i="1"/>
  <c r="M10" i="1"/>
  <c r="N10" i="1"/>
  <c r="M11" i="1"/>
  <c r="N11" i="1"/>
  <c r="M12" i="1"/>
  <c r="N12" i="1"/>
  <c r="M13" i="1"/>
  <c r="O13" i="1" s="1"/>
  <c r="N13" i="1"/>
  <c r="M14" i="1"/>
  <c r="N14" i="1"/>
  <c r="M15" i="1"/>
  <c r="N15" i="1"/>
  <c r="M16" i="1"/>
  <c r="N16" i="1"/>
  <c r="M17" i="1"/>
  <c r="N17" i="1"/>
  <c r="M18" i="1"/>
  <c r="N18" i="1"/>
  <c r="M19" i="1"/>
  <c r="N19" i="1"/>
  <c r="M20" i="1"/>
  <c r="N20" i="1"/>
  <c r="M21" i="1"/>
  <c r="O21" i="1" s="1"/>
  <c r="N21" i="1"/>
  <c r="M22" i="1"/>
  <c r="N22" i="1"/>
  <c r="M23" i="1"/>
  <c r="N23" i="1"/>
  <c r="M24" i="1"/>
  <c r="N24" i="1"/>
  <c r="M25" i="1"/>
  <c r="O25" i="1" s="1"/>
  <c r="N25" i="1"/>
  <c r="P25" i="1" s="1"/>
  <c r="N4" i="1"/>
  <c r="M4" i="1"/>
  <c r="L4" i="1"/>
  <c r="I4" i="2" s="1"/>
  <c r="L5" i="1"/>
  <c r="I5" i="2" s="1"/>
  <c r="L6" i="1"/>
  <c r="I6" i="2" s="1"/>
  <c r="L7" i="1"/>
  <c r="I7" i="2" s="1"/>
  <c r="L8" i="1"/>
  <c r="I8" i="2" s="1"/>
  <c r="L9" i="1"/>
  <c r="I9" i="2" s="1"/>
  <c r="L10" i="1"/>
  <c r="I10" i="2" s="1"/>
  <c r="L11" i="1"/>
  <c r="I11" i="2" s="1"/>
  <c r="L12" i="1"/>
  <c r="I12" i="2" s="1"/>
  <c r="L13" i="1"/>
  <c r="I13" i="2" s="1"/>
  <c r="L14" i="1"/>
  <c r="I14" i="2" s="1"/>
  <c r="L15" i="1"/>
  <c r="I15" i="2" s="1"/>
  <c r="L16" i="1"/>
  <c r="I16" i="2" s="1"/>
  <c r="L17" i="1"/>
  <c r="I17" i="2" s="1"/>
  <c r="L18" i="1"/>
  <c r="I18" i="2" s="1"/>
  <c r="L19" i="1"/>
  <c r="I19" i="2" s="1"/>
  <c r="L20" i="1"/>
  <c r="L21" i="1"/>
  <c r="L22" i="1"/>
  <c r="L23" i="1"/>
  <c r="L24" i="1"/>
  <c r="O4" i="1" l="1"/>
  <c r="P23" i="1"/>
  <c r="P19" i="1"/>
  <c r="P15" i="1"/>
  <c r="P11" i="1"/>
  <c r="P7" i="1"/>
  <c r="O5" i="1"/>
  <c r="P13" i="1"/>
  <c r="C8" i="2"/>
  <c r="E8" i="2" s="1"/>
  <c r="F8" i="2" s="1"/>
  <c r="I24" i="2"/>
  <c r="K24" i="2" s="1"/>
  <c r="L24" i="2" s="1"/>
  <c r="C4" i="2"/>
  <c r="I20" i="2"/>
  <c r="K20" i="2" s="1"/>
  <c r="L20" i="2" s="1"/>
  <c r="O23" i="1"/>
  <c r="O19" i="1"/>
  <c r="O15" i="1"/>
  <c r="O11" i="1"/>
  <c r="O7" i="1"/>
  <c r="P21" i="1"/>
  <c r="P9" i="1"/>
  <c r="C7" i="2"/>
  <c r="E7" i="2" s="1"/>
  <c r="F7" i="2" s="1"/>
  <c r="I23" i="2"/>
  <c r="K23" i="2" s="1"/>
  <c r="L23" i="2" s="1"/>
  <c r="P24" i="1"/>
  <c r="P22" i="1"/>
  <c r="P20" i="1"/>
  <c r="P18" i="1"/>
  <c r="P16" i="1"/>
  <c r="P14" i="1"/>
  <c r="P12" i="1"/>
  <c r="P10" i="1"/>
  <c r="P8" i="1"/>
  <c r="P6" i="1"/>
  <c r="I21" i="2"/>
  <c r="K21" i="2" s="1"/>
  <c r="L21" i="2" s="1"/>
  <c r="C5" i="2"/>
  <c r="E5" i="2" s="1"/>
  <c r="F5" i="2" s="1"/>
  <c r="P17" i="1"/>
  <c r="P5" i="1"/>
  <c r="O17" i="1"/>
  <c r="C6" i="2"/>
  <c r="E6" i="2" s="1"/>
  <c r="F6" i="2" s="1"/>
  <c r="I22" i="2"/>
  <c r="K22" i="2" s="1"/>
  <c r="L22" i="2" s="1"/>
  <c r="P4" i="1"/>
  <c r="O24" i="1"/>
  <c r="O22" i="1"/>
  <c r="O20" i="1"/>
  <c r="O18" i="1"/>
  <c r="O16" i="1"/>
  <c r="O14" i="1"/>
  <c r="O12" i="1"/>
  <c r="O10" i="1"/>
  <c r="O8" i="1"/>
  <c r="O6" i="1"/>
  <c r="C9" i="2" l="1"/>
  <c r="E4" i="2"/>
  <c r="E9" i="2" s="1"/>
  <c r="F9" i="2" l="1"/>
  <c r="F4" i="2"/>
  <c r="J6" i="2" l="1"/>
  <c r="K6" i="2" s="1"/>
  <c r="L6" i="2" s="1"/>
  <c r="J16" i="2"/>
  <c r="K16" i="2" s="1"/>
  <c r="L16" i="2" s="1"/>
  <c r="J15" i="2"/>
  <c r="K15" i="2" s="1"/>
  <c r="L15" i="2" s="1"/>
  <c r="J12" i="2"/>
  <c r="K12" i="2" s="1"/>
  <c r="L12" i="2" s="1"/>
  <c r="J17" i="2"/>
  <c r="K17" i="2" s="1"/>
  <c r="L17" i="2" s="1"/>
  <c r="J11" i="2"/>
  <c r="K11" i="2" s="1"/>
  <c r="L11" i="2" s="1"/>
  <c r="J18" i="2"/>
  <c r="K18" i="2" s="1"/>
  <c r="L18" i="2" s="1"/>
  <c r="J13" i="2"/>
  <c r="K13" i="2" s="1"/>
  <c r="L13" i="2" s="1"/>
  <c r="J8" i="2"/>
  <c r="K8" i="2" s="1"/>
  <c r="L8" i="2" s="1"/>
  <c r="J5" i="2"/>
  <c r="K5" i="2" s="1"/>
  <c r="L5" i="2" s="1"/>
  <c r="J7" i="2"/>
  <c r="K7" i="2" s="1"/>
  <c r="L7" i="2" s="1"/>
  <c r="J14" i="2"/>
  <c r="K14" i="2" s="1"/>
  <c r="L14" i="2" s="1"/>
  <c r="J4" i="2"/>
  <c r="K4" i="2" s="1"/>
  <c r="L4" i="2" s="1"/>
  <c r="J19" i="2"/>
  <c r="K19" i="2" s="1"/>
  <c r="L19" i="2" s="1"/>
  <c r="J9" i="2"/>
  <c r="K9" i="2" s="1"/>
  <c r="L9" i="2" s="1"/>
  <c r="J10" i="2"/>
  <c r="K10" i="2" s="1"/>
  <c r="L10" i="2" s="1"/>
</calcChain>
</file>

<file path=xl/comments1.xml><?xml version="1.0" encoding="utf-8"?>
<comments xmlns="http://schemas.openxmlformats.org/spreadsheetml/2006/main">
  <authors>
    <author>Autor</author>
  </authors>
  <commentList>
    <comment ref="M3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Costo fijo + variable (sin impuestos)</t>
        </r>
      </text>
    </comment>
    <comment ref="N3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Incluye impuestos</t>
        </r>
      </text>
    </comment>
  </commentList>
</comments>
</file>

<file path=xl/sharedStrings.xml><?xml version="1.0" encoding="utf-8"?>
<sst xmlns="http://schemas.openxmlformats.org/spreadsheetml/2006/main" count="63" uniqueCount="28">
  <si>
    <t>localidades</t>
  </si>
  <si>
    <t>anios</t>
  </si>
  <si>
    <t>meses</t>
  </si>
  <si>
    <t>SumaDefactura</t>
  </si>
  <si>
    <t>SumaDeenergia</t>
  </si>
  <si>
    <t>SumaDebasico</t>
  </si>
  <si>
    <t>SumaDetotal</t>
  </si>
  <si>
    <t>Año</t>
  </si>
  <si>
    <t>Energía Facturada (kWh)</t>
  </si>
  <si>
    <t>Totales</t>
  </si>
  <si>
    <t>Estimación/medido</t>
  </si>
  <si>
    <t>Pérdidas (kWh)</t>
  </si>
  <si>
    <t>Estimación</t>
  </si>
  <si>
    <t>Medido</t>
  </si>
  <si>
    <t>Pérdidas (%)</t>
  </si>
  <si>
    <t>Total bimestre</t>
  </si>
  <si>
    <t>Tarifa media</t>
  </si>
  <si>
    <t>Total básico ($)</t>
  </si>
  <si>
    <t>Total Facturado ($)</t>
  </si>
  <si>
    <t>Tarifa media - básico ($/kWh)</t>
  </si>
  <si>
    <t>Factura media (c/impuestos) ($/kWh)</t>
  </si>
  <si>
    <t>Tarifa Media a utilizar en cálculos de penalidades por calidad de servicio</t>
  </si>
  <si>
    <t>Estimación de pérdidas en Alimentador LP</t>
  </si>
  <si>
    <t>Energía Alim. LP (kWh)</t>
  </si>
  <si>
    <t>Enegía en alimentador LP (punto T - incluye pérdidas)</t>
  </si>
  <si>
    <t>Energía facturada LP por año</t>
  </si>
  <si>
    <t>Energía facturada LP por mes (SGC)</t>
  </si>
  <si>
    <t>Energía medida Alim. LP (kWh)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</si>
</sst>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%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</fills>
  <borders count="21"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C0C0C0"/>
      </left>
      <right style="medium">
        <color rgb="FFC0C0C0"/>
      </right>
      <top/>
      <bottom style="medium">
        <color rgb="FFC0C0C0"/>
      </bottom>
      <diagonal/>
    </border>
    <border>
      <left/>
      <right style="medium">
        <color rgb="FFC0C0C0"/>
      </right>
      <top/>
      <bottom style="medium">
        <color rgb="FFC0C0C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C0C0C0"/>
      </left>
      <right style="medium">
        <color rgb="FFC0C0C0"/>
      </right>
      <top style="medium">
        <color rgb="FFC0C0C0"/>
      </top>
      <bottom style="medium">
        <color rgb="FFC0C0C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right" vertical="center" wrapText="1"/>
    </xf>
    <xf numFmtId="2" fontId="2" fillId="0" borderId="4" xfId="0" applyNumberFormat="1" applyFont="1" applyBorder="1" applyAlignment="1">
      <alignment horizontal="right" vertical="center" wrapText="1"/>
    </xf>
    <xf numFmtId="0" fontId="0" fillId="0" borderId="5" xfId="0" applyBorder="1"/>
    <xf numFmtId="0" fontId="1" fillId="4" borderId="5" xfId="0" applyFont="1" applyFill="1" applyBorder="1" applyAlignment="1">
      <alignment horizontal="center" vertical="center" wrapText="1"/>
    </xf>
    <xf numFmtId="0" fontId="1" fillId="3" borderId="9" xfId="0" applyFont="1" applyFill="1" applyBorder="1"/>
    <xf numFmtId="2" fontId="1" fillId="3" borderId="9" xfId="0" applyNumberFormat="1" applyFont="1" applyFill="1" applyBorder="1"/>
    <xf numFmtId="0" fontId="1" fillId="0" borderId="9" xfId="0" applyFont="1" applyBorder="1"/>
    <xf numFmtId="2" fontId="1" fillId="0" borderId="9" xfId="0" applyNumberFormat="1" applyFont="1" applyBorder="1"/>
    <xf numFmtId="0" fontId="2" fillId="2" borderId="5" xfId="0" applyFont="1" applyFill="1" applyBorder="1" applyAlignment="1">
      <alignment horizontal="center" vertical="center" wrapText="1"/>
    </xf>
    <xf numFmtId="2" fontId="0" fillId="0" borderId="5" xfId="0" applyNumberFormat="1" applyBorder="1"/>
    <xf numFmtId="0" fontId="2" fillId="2" borderId="9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right" vertical="center" wrapText="1"/>
    </xf>
    <xf numFmtId="2" fontId="2" fillId="0" borderId="9" xfId="0" applyNumberFormat="1" applyFont="1" applyBorder="1" applyAlignment="1">
      <alignment horizontal="right" vertical="center" wrapText="1"/>
    </xf>
    <xf numFmtId="0" fontId="0" fillId="0" borderId="10" xfId="0" applyBorder="1"/>
    <xf numFmtId="3" fontId="0" fillId="0" borderId="11" xfId="0" applyNumberFormat="1" applyBorder="1"/>
    <xf numFmtId="10" fontId="0" fillId="0" borderId="12" xfId="0" applyNumberFormat="1" applyBorder="1"/>
    <xf numFmtId="0" fontId="0" fillId="0" borderId="13" xfId="0" applyBorder="1"/>
    <xf numFmtId="3" fontId="0" fillId="0" borderId="0" xfId="0" applyNumberFormat="1" applyBorder="1"/>
    <xf numFmtId="10" fontId="0" fillId="0" borderId="14" xfId="0" applyNumberFormat="1" applyBorder="1"/>
    <xf numFmtId="3" fontId="1" fillId="0" borderId="16" xfId="0" applyNumberFormat="1" applyFont="1" applyBorder="1"/>
    <xf numFmtId="164" fontId="7" fillId="3" borderId="17" xfId="0" applyNumberFormat="1" applyFont="1" applyFill="1" applyBorder="1" applyAlignment="1">
      <alignment horizontal="right"/>
    </xf>
    <xf numFmtId="3" fontId="0" fillId="0" borderId="11" xfId="0" applyNumberFormat="1" applyFill="1" applyBorder="1"/>
    <xf numFmtId="3" fontId="5" fillId="0" borderId="11" xfId="0" applyNumberFormat="1" applyFont="1" applyBorder="1"/>
    <xf numFmtId="164" fontId="5" fillId="0" borderId="11" xfId="0" applyNumberFormat="1" applyFont="1" applyBorder="1"/>
    <xf numFmtId="3" fontId="5" fillId="0" borderId="12" xfId="0" applyNumberFormat="1" applyFont="1" applyFill="1" applyBorder="1" applyAlignment="1">
      <alignment horizontal="center"/>
    </xf>
    <xf numFmtId="3" fontId="0" fillId="0" borderId="0" xfId="0" applyNumberFormat="1" applyFill="1" applyBorder="1"/>
    <xf numFmtId="3" fontId="5" fillId="0" borderId="0" xfId="0" applyNumberFormat="1" applyFont="1" applyBorder="1"/>
    <xf numFmtId="164" fontId="5" fillId="0" borderId="0" xfId="0" applyNumberFormat="1" applyFont="1" applyBorder="1"/>
    <xf numFmtId="3" fontId="5" fillId="0" borderId="14" xfId="0" applyNumberFormat="1" applyFont="1" applyFill="1" applyBorder="1" applyAlignment="1">
      <alignment horizontal="center"/>
    </xf>
    <xf numFmtId="3" fontId="6" fillId="0" borderId="0" xfId="0" applyNumberFormat="1" applyFont="1" applyBorder="1"/>
    <xf numFmtId="164" fontId="0" fillId="0" borderId="0" xfId="0" applyNumberFormat="1" applyBorder="1"/>
    <xf numFmtId="3" fontId="0" fillId="0" borderId="14" xfId="0" applyNumberFormat="1" applyFill="1" applyBorder="1" applyAlignment="1">
      <alignment horizontal="center"/>
    </xf>
    <xf numFmtId="0" fontId="0" fillId="0" borderId="15" xfId="0" applyBorder="1"/>
    <xf numFmtId="3" fontId="0" fillId="0" borderId="16" xfId="0" applyNumberFormat="1" applyFill="1" applyBorder="1"/>
    <xf numFmtId="0" fontId="0" fillId="0" borderId="16" xfId="0" applyBorder="1"/>
    <xf numFmtId="3" fontId="0" fillId="0" borderId="16" xfId="0" applyNumberFormat="1" applyBorder="1"/>
    <xf numFmtId="164" fontId="0" fillId="0" borderId="16" xfId="0" applyNumberFormat="1" applyBorder="1"/>
    <xf numFmtId="3" fontId="0" fillId="0" borderId="17" xfId="0" applyNumberFormat="1" applyFill="1" applyBorder="1"/>
    <xf numFmtId="0" fontId="0" fillId="0" borderId="10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5" xfId="0" applyBorder="1" applyAlignment="1">
      <alignment horizontal="center"/>
    </xf>
    <xf numFmtId="0" fontId="1" fillId="0" borderId="15" xfId="0" applyFont="1" applyBorder="1" applyAlignment="1">
      <alignment horizontal="center"/>
    </xf>
    <xf numFmtId="2" fontId="0" fillId="0" borderId="11" xfId="0" applyNumberFormat="1" applyBorder="1"/>
    <xf numFmtId="2" fontId="0" fillId="0" borderId="12" xfId="0" applyNumberFormat="1" applyBorder="1"/>
    <xf numFmtId="2" fontId="0" fillId="0" borderId="0" xfId="0" applyNumberFormat="1" applyBorder="1"/>
    <xf numFmtId="2" fontId="0" fillId="0" borderId="14" xfId="0" applyNumberFormat="1" applyBorder="1"/>
    <xf numFmtId="2" fontId="0" fillId="0" borderId="16" xfId="0" applyNumberFormat="1" applyBorder="1"/>
    <xf numFmtId="2" fontId="0" fillId="0" borderId="17" xfId="0" applyNumberFormat="1" applyBorder="1"/>
    <xf numFmtId="0" fontId="1" fillId="3" borderId="18" xfId="0" applyFont="1" applyFill="1" applyBorder="1" applyAlignment="1">
      <alignment horizontal="center"/>
    </xf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/>
    </xf>
    <xf numFmtId="0" fontId="1" fillId="4" borderId="8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cap="none" spc="5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s-ES"/>
              <a:t>Energía en alimentador LP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cap="none" spc="50" normalizeH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j-ea"/>
              <a:cs typeface="+mj-cs"/>
            </a:defRPr>
          </a:pPr>
          <a:endParaRPr lang="es-E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'Energía en alimentador LP'!$I$3</c:f>
              <c:strCache>
                <c:ptCount val="1"/>
                <c:pt idx="0">
                  <c:v>Energía Facturada (kWh)</c:v>
                </c:pt>
              </c:strCache>
            </c:strRef>
          </c:tx>
          <c:spPr>
            <a:ln w="19050" cap="rnd">
              <a:solidFill>
                <a:schemeClr val="accent1">
                  <a:alpha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'Energía en alimentador LP'!$H$4:$H$24</c:f>
              <c:numCache>
                <c:formatCode>General</c:formatCode>
                <c:ptCount val="21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</c:numCache>
            </c:numRef>
          </c:xVal>
          <c:yVal>
            <c:numRef>
              <c:f>'Energía en alimentador LP'!$I$4:$I$24</c:f>
              <c:numCache>
                <c:formatCode>#,##0</c:formatCode>
                <c:ptCount val="21"/>
                <c:pt idx="0">
                  <c:v>267105.7</c:v>
                </c:pt>
                <c:pt idx="1">
                  <c:v>273405</c:v>
                </c:pt>
                <c:pt idx="2">
                  <c:v>288681</c:v>
                </c:pt>
                <c:pt idx="3">
                  <c:v>298842</c:v>
                </c:pt>
                <c:pt idx="4">
                  <c:v>290834</c:v>
                </c:pt>
                <c:pt idx="5">
                  <c:v>292636</c:v>
                </c:pt>
                <c:pt idx="6">
                  <c:v>315503</c:v>
                </c:pt>
                <c:pt idx="7">
                  <c:v>362322</c:v>
                </c:pt>
                <c:pt idx="8">
                  <c:v>385729</c:v>
                </c:pt>
                <c:pt idx="9">
                  <c:v>425661</c:v>
                </c:pt>
                <c:pt idx="10">
                  <c:v>467751</c:v>
                </c:pt>
                <c:pt idx="11">
                  <c:v>505867</c:v>
                </c:pt>
                <c:pt idx="12">
                  <c:v>536271</c:v>
                </c:pt>
                <c:pt idx="13">
                  <c:v>526714</c:v>
                </c:pt>
                <c:pt idx="14">
                  <c:v>573241</c:v>
                </c:pt>
                <c:pt idx="15">
                  <c:v>596078</c:v>
                </c:pt>
                <c:pt idx="16">
                  <c:v>710615</c:v>
                </c:pt>
                <c:pt idx="17">
                  <c:v>757086</c:v>
                </c:pt>
                <c:pt idx="18">
                  <c:v>823409</c:v>
                </c:pt>
                <c:pt idx="19">
                  <c:v>797359</c:v>
                </c:pt>
                <c:pt idx="20">
                  <c:v>808853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'Energía en alimentador LP'!$J$3</c:f>
              <c:strCache>
                <c:ptCount val="1"/>
                <c:pt idx="0">
                  <c:v>Energía Alim. LP (kWh)</c:v>
                </c:pt>
              </c:strCache>
            </c:strRef>
          </c:tx>
          <c:spPr>
            <a:ln w="19050" cap="rnd">
              <a:solidFill>
                <a:srgbClr val="00B050">
                  <a:alpha val="60000"/>
                </a:srgbClr>
              </a:solidFill>
              <a:round/>
            </a:ln>
            <a:effectLst/>
          </c:spPr>
          <c:marker>
            <c:symbol val="none"/>
          </c:marker>
          <c:xVal>
            <c:numRef>
              <c:f>'Energía en alimentador LP'!$H$4:$H$24</c:f>
              <c:numCache>
                <c:formatCode>General</c:formatCode>
                <c:ptCount val="21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</c:numCache>
            </c:numRef>
          </c:xVal>
          <c:yVal>
            <c:numRef>
              <c:f>'Energía en alimentador LP'!$J$4:$J$24</c:f>
              <c:numCache>
                <c:formatCode>#,##0</c:formatCode>
                <c:ptCount val="21"/>
                <c:pt idx="0">
                  <c:v>284381.91581302322</c:v>
                </c:pt>
                <c:pt idx="1">
                  <c:v>291088.65027163259</c:v>
                </c:pt>
                <c:pt idx="2">
                  <c:v>307352.69160792656</c:v>
                </c:pt>
                <c:pt idx="3">
                  <c:v>318170.89820769633</c:v>
                </c:pt>
                <c:pt idx="4">
                  <c:v>309644.94619008427</c:v>
                </c:pt>
                <c:pt idx="5">
                  <c:v>311563.49832991156</c:v>
                </c:pt>
                <c:pt idx="6">
                  <c:v>335909.52040617727</c:v>
                </c:pt>
                <c:pt idx="7">
                  <c:v>385756.74162403197</c:v>
                </c:pt>
                <c:pt idx="8">
                  <c:v>410677.69053465209</c:v>
                </c:pt>
                <c:pt idx="9">
                  <c:v>453192.46525584167</c:v>
                </c:pt>
                <c:pt idx="10">
                  <c:v>498004.8179558033</c:v>
                </c:pt>
                <c:pt idx="11">
                  <c:v>538586.13502664526</c:v>
                </c:pt>
                <c:pt idx="12">
                  <c:v>570956.64515944722</c:v>
                </c:pt>
                <c:pt idx="13">
                  <c:v>560781.50487069611</c:v>
                </c:pt>
                <c:pt idx="14">
                  <c:v>610317.83972627029</c:v>
                </c:pt>
                <c:pt idx="15">
                  <c:v>634631.92142284964</c:v>
                </c:pt>
                <c:pt idx="16">
                  <c:v>749432.60999999987</c:v>
                </c:pt>
                <c:pt idx="17">
                  <c:v>812121.20399999875</c:v>
                </c:pt>
                <c:pt idx="18">
                  <c:v>878778.77399999998</c:v>
                </c:pt>
                <c:pt idx="19">
                  <c:v>824328.91200000013</c:v>
                </c:pt>
                <c:pt idx="20">
                  <c:v>884736.64799999958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11613056"/>
        <c:axId val="1811606528"/>
        <c:extLst>
          <c:ext xmlns:c15="http://schemas.microsoft.com/office/drawing/2012/chart" uri="{02D57815-91ED-43cb-92C2-25804820EDAC}">
            <c15:filteredScatterSeries>
              <c15:ser>
                <c:idx val="2"/>
                <c:order val="2"/>
                <c:tx>
                  <c:strRef>
                    <c:extLst>
                      <c:ext uri="{02D57815-91ED-43cb-92C2-25804820EDAC}">
                        <c15:formulaRef>
                          <c15:sqref>'Energía en alimentador LP'!$K$3</c15:sqref>
                        </c15:formulaRef>
                      </c:ext>
                    </c:extLst>
                    <c:strCache>
                      <c:ptCount val="1"/>
                      <c:pt idx="0">
                        <c:v>Pérdidas (kWh)</c:v>
                      </c:pt>
                    </c:strCache>
                  </c:strRef>
                </c:tx>
                <c:spPr>
                  <a:ln w="19050" cap="rnd">
                    <a:solidFill>
                      <a:schemeClr val="accent3">
                        <a:alpha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xVal>
                  <c:numRef>
                    <c:extLst>
                      <c:ext uri="{02D57815-91ED-43cb-92C2-25804820EDAC}">
                        <c15:formulaRef>
                          <c15:sqref>'Energía en alimentador LP'!$H$4:$H$24</c15:sqref>
                        </c15:formulaRef>
                      </c:ext>
                    </c:extLst>
                    <c:numCache>
                      <c:formatCode>General</c:formatCode>
                      <c:ptCount val="21"/>
                      <c:pt idx="0">
                        <c:v>1998</c:v>
                      </c:pt>
                      <c:pt idx="1">
                        <c:v>1999</c:v>
                      </c:pt>
                      <c:pt idx="2">
                        <c:v>2000</c:v>
                      </c:pt>
                      <c:pt idx="3">
                        <c:v>2001</c:v>
                      </c:pt>
                      <c:pt idx="4">
                        <c:v>2002</c:v>
                      </c:pt>
                      <c:pt idx="5">
                        <c:v>2003</c:v>
                      </c:pt>
                      <c:pt idx="6">
                        <c:v>2004</c:v>
                      </c:pt>
                      <c:pt idx="7">
                        <c:v>2005</c:v>
                      </c:pt>
                      <c:pt idx="8">
                        <c:v>2006</c:v>
                      </c:pt>
                      <c:pt idx="9">
                        <c:v>2007</c:v>
                      </c:pt>
                      <c:pt idx="10">
                        <c:v>2008</c:v>
                      </c:pt>
                      <c:pt idx="11">
                        <c:v>2009</c:v>
                      </c:pt>
                      <c:pt idx="12">
                        <c:v>2010</c:v>
                      </c:pt>
                      <c:pt idx="13">
                        <c:v>2011</c:v>
                      </c:pt>
                      <c:pt idx="14">
                        <c:v>2012</c:v>
                      </c:pt>
                      <c:pt idx="15">
                        <c:v>2013</c:v>
                      </c:pt>
                      <c:pt idx="16">
                        <c:v>2014</c:v>
                      </c:pt>
                      <c:pt idx="17">
                        <c:v>2015</c:v>
                      </c:pt>
                      <c:pt idx="18">
                        <c:v>2016</c:v>
                      </c:pt>
                      <c:pt idx="19">
                        <c:v>2017</c:v>
                      </c:pt>
                      <c:pt idx="20">
                        <c:v>2018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'Energía en alimentador LP'!$K$4:$K$24</c15:sqref>
                        </c15:formulaRef>
                      </c:ext>
                    </c:extLst>
                    <c:numCache>
                      <c:formatCode>#,##0</c:formatCode>
                      <c:ptCount val="21"/>
                      <c:pt idx="0">
                        <c:v>17276.215813023213</c:v>
                      </c:pt>
                      <c:pt idx="1">
                        <c:v>17683.650271632592</c:v>
                      </c:pt>
                      <c:pt idx="2">
                        <c:v>18671.691607926565</c:v>
                      </c:pt>
                      <c:pt idx="3">
                        <c:v>19328.898207696329</c:v>
                      </c:pt>
                      <c:pt idx="4">
                        <c:v>18810.946190084273</c:v>
                      </c:pt>
                      <c:pt idx="5">
                        <c:v>18927.498329911556</c:v>
                      </c:pt>
                      <c:pt idx="6">
                        <c:v>20406.520406177267</c:v>
                      </c:pt>
                      <c:pt idx="7">
                        <c:v>23434.741624031973</c:v>
                      </c:pt>
                      <c:pt idx="8">
                        <c:v>24948.690534652094</c:v>
                      </c:pt>
                      <c:pt idx="9">
                        <c:v>27531.465255841671</c:v>
                      </c:pt>
                      <c:pt idx="10">
                        <c:v>30253.817955803301</c:v>
                      </c:pt>
                      <c:pt idx="11">
                        <c:v>32719.135026645265</c:v>
                      </c:pt>
                      <c:pt idx="12">
                        <c:v>34685.645159447216</c:v>
                      </c:pt>
                      <c:pt idx="13">
                        <c:v>34067.50487069611</c:v>
                      </c:pt>
                      <c:pt idx="14">
                        <c:v>37076.839726270293</c:v>
                      </c:pt>
                      <c:pt idx="15">
                        <c:v>38553.921422849642</c:v>
                      </c:pt>
                      <c:pt idx="16">
                        <c:v>38817.60999999987</c:v>
                      </c:pt>
                      <c:pt idx="17">
                        <c:v>55035.203999998746</c:v>
                      </c:pt>
                      <c:pt idx="18">
                        <c:v>55369.773999999976</c:v>
                      </c:pt>
                      <c:pt idx="19">
                        <c:v>26969.912000000128</c:v>
                      </c:pt>
                      <c:pt idx="20">
                        <c:v>75883.647999999579</c:v>
                      </c:pt>
                    </c:numCache>
                  </c:numRef>
                </c:yVal>
                <c:smooth val="1"/>
              </c15:ser>
            </c15:filteredScatterSeries>
          </c:ext>
        </c:extLst>
      </c:scatterChart>
      <c:scatterChart>
        <c:scatterStyle val="smoothMarker"/>
        <c:varyColors val="0"/>
        <c:ser>
          <c:idx val="3"/>
          <c:order val="3"/>
          <c:tx>
            <c:strRef>
              <c:f>'Energía en alimentador LP'!$L$3</c:f>
              <c:strCache>
                <c:ptCount val="1"/>
                <c:pt idx="0">
                  <c:v>Pérdidas (%)</c:v>
                </c:pt>
              </c:strCache>
            </c:strRef>
          </c:tx>
          <c:spPr>
            <a:ln w="19050" cap="rnd">
              <a:solidFill>
                <a:schemeClr val="accent6">
                  <a:lumMod val="75000"/>
                  <a:alpha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'Energía en alimentador LP'!$H$4:$H$24</c:f>
              <c:numCache>
                <c:formatCode>General</c:formatCode>
                <c:ptCount val="21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</c:numCache>
            </c:numRef>
          </c:xVal>
          <c:yVal>
            <c:numRef>
              <c:f>'Energía en alimentador LP'!$L$4:$L$24</c:f>
              <c:numCache>
                <c:formatCode>0.000%</c:formatCode>
                <c:ptCount val="21"/>
                <c:pt idx="0">
                  <c:v>6.0750050732417391E-2</c:v>
                </c:pt>
                <c:pt idx="1">
                  <c:v>6.0750050732417418E-2</c:v>
                </c:pt>
                <c:pt idx="2">
                  <c:v>6.0750050732417356E-2</c:v>
                </c:pt>
                <c:pt idx="3">
                  <c:v>6.0750050732417286E-2</c:v>
                </c:pt>
                <c:pt idx="4">
                  <c:v>6.0750050732417391E-2</c:v>
                </c:pt>
                <c:pt idx="5">
                  <c:v>6.0750050732417349E-2</c:v>
                </c:pt>
                <c:pt idx="6">
                  <c:v>6.0750050732417404E-2</c:v>
                </c:pt>
                <c:pt idx="7">
                  <c:v>6.0750050732417397E-2</c:v>
                </c:pt>
                <c:pt idx="8">
                  <c:v>6.0750050732417321E-2</c:v>
                </c:pt>
                <c:pt idx="9">
                  <c:v>6.0750050732417356E-2</c:v>
                </c:pt>
                <c:pt idx="10">
                  <c:v>6.0750050732417314E-2</c:v>
                </c:pt>
                <c:pt idx="11">
                  <c:v>6.0750050732417321E-2</c:v>
                </c:pt>
                <c:pt idx="12">
                  <c:v>6.0750050732417328E-2</c:v>
                </c:pt>
                <c:pt idx="13">
                  <c:v>6.07500507324173E-2</c:v>
                </c:pt>
                <c:pt idx="14">
                  <c:v>6.075005073241737E-2</c:v>
                </c:pt>
                <c:pt idx="15">
                  <c:v>6.0750050732417391E-2</c:v>
                </c:pt>
                <c:pt idx="16">
                  <c:v>5.1795998041771728E-2</c:v>
                </c:pt>
                <c:pt idx="17">
                  <c:v>6.7767229483641001E-2</c:v>
                </c:pt>
                <c:pt idx="18">
                  <c:v>6.3007637005124087E-2</c:v>
                </c:pt>
                <c:pt idx="19">
                  <c:v>3.2717416079178017E-2</c:v>
                </c:pt>
                <c:pt idx="20">
                  <c:v>8.5769757782204609E-2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11602176"/>
        <c:axId val="1811605440"/>
      </c:scatterChart>
      <c:valAx>
        <c:axId val="1811613056"/>
        <c:scaling>
          <c:orientation val="minMax"/>
          <c:max val="2018"/>
          <c:min val="1998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tx1">
                <a:lumMod val="15000"/>
                <a:lumOff val="8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811606528"/>
        <c:crosses val="autoZero"/>
        <c:crossBetween val="midCat"/>
        <c:majorUnit val="1"/>
      </c:valAx>
      <c:valAx>
        <c:axId val="18116065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 cap="none" baseline="0"/>
                  <a:t>Energía (kWh)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cap="all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solidFill>
              <a:schemeClr val="tx1">
                <a:lumMod val="25000"/>
                <a:lumOff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811613056"/>
        <c:crosses val="autoZero"/>
        <c:crossBetween val="midCat"/>
      </c:valAx>
      <c:valAx>
        <c:axId val="1811605440"/>
        <c:scaling>
          <c:orientation val="minMax"/>
          <c:max val="0.2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/>
                  <a:t>p</a:t>
                </a:r>
                <a:r>
                  <a:rPr lang="es-ES" cap="none" baseline="0"/>
                  <a:t>érdidas</a:t>
                </a:r>
                <a:endParaRPr lang="es-E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cap="all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0.000%" sourceLinked="1"/>
        <c:majorTickMark val="out"/>
        <c:minorTickMark val="none"/>
        <c:tickLblPos val="nextTo"/>
        <c:spPr>
          <a:noFill/>
          <a:ln>
            <a:solidFill>
              <a:schemeClr val="tx1">
                <a:lumMod val="25000"/>
                <a:lumOff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811602176"/>
        <c:crosses val="max"/>
        <c:crossBetween val="midCat"/>
      </c:valAx>
      <c:valAx>
        <c:axId val="18116021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81160544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Evolución histórica de la tarifa media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'Tarifa media '!$K$1</c:f>
              <c:strCache>
                <c:ptCount val="1"/>
                <c:pt idx="0">
                  <c:v>Tarifa media - básico ($/kWh)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'Tarifa media '!$J$2:$J$23</c:f>
              <c:numCache>
                <c:formatCode>General</c:formatCode>
                <c:ptCount val="22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</c:numCache>
            </c:numRef>
          </c:xVal>
          <c:yVal>
            <c:numRef>
              <c:f>'Tarifa media '!$K$2:$K$23</c:f>
              <c:numCache>
                <c:formatCode>0.00</c:formatCode>
                <c:ptCount val="22"/>
                <c:pt idx="0">
                  <c:v>0.11177350389752072</c:v>
                </c:pt>
                <c:pt idx="1">
                  <c:v>0.11408397798138292</c:v>
                </c:pt>
                <c:pt idx="2">
                  <c:v>0.11766513902889345</c:v>
                </c:pt>
                <c:pt idx="3">
                  <c:v>0.12119584931167639</c:v>
                </c:pt>
                <c:pt idx="4">
                  <c:v>0.11578959131325772</c:v>
                </c:pt>
                <c:pt idx="5">
                  <c:v>0.12213859538812724</c:v>
                </c:pt>
                <c:pt idx="6">
                  <c:v>0.12394788639093762</c:v>
                </c:pt>
                <c:pt idx="7">
                  <c:v>0.13586732243694832</c:v>
                </c:pt>
                <c:pt idx="8">
                  <c:v>0.15991413660886272</c:v>
                </c:pt>
                <c:pt idx="9">
                  <c:v>0.1734498579855801</c:v>
                </c:pt>
                <c:pt idx="10">
                  <c:v>0.19377641095369114</c:v>
                </c:pt>
                <c:pt idx="11">
                  <c:v>0.21492655184070125</c:v>
                </c:pt>
                <c:pt idx="12">
                  <c:v>0.22553658504748531</c:v>
                </c:pt>
                <c:pt idx="13">
                  <c:v>0.25095902140440546</c:v>
                </c:pt>
                <c:pt idx="14">
                  <c:v>0.31647476366833499</c:v>
                </c:pt>
                <c:pt idx="15">
                  <c:v>0.44697750965477678</c:v>
                </c:pt>
                <c:pt idx="16">
                  <c:v>0.49284318512837472</c:v>
                </c:pt>
                <c:pt idx="17">
                  <c:v>0.49905749148709661</c:v>
                </c:pt>
                <c:pt idx="18">
                  <c:v>0.92334542129124153</c:v>
                </c:pt>
                <c:pt idx="19">
                  <c:v>1.5326974298904259</c:v>
                </c:pt>
                <c:pt idx="20">
                  <c:v>2.5249927613546586</c:v>
                </c:pt>
                <c:pt idx="21">
                  <c:v>3.8159889368039472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'Tarifa media '!$L$1</c:f>
              <c:strCache>
                <c:ptCount val="1"/>
                <c:pt idx="0">
                  <c:v>Factura media (c/impuestos) ($/kWh)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'Tarifa media '!$J$2:$J$23</c:f>
              <c:numCache>
                <c:formatCode>General</c:formatCode>
                <c:ptCount val="22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</c:numCache>
            </c:numRef>
          </c:xVal>
          <c:yVal>
            <c:numRef>
              <c:f>'Tarifa media '!$L$2:$L$23</c:f>
              <c:numCache>
                <c:formatCode>0.00</c:formatCode>
                <c:ptCount val="22"/>
                <c:pt idx="0">
                  <c:v>0.18686740867005086</c:v>
                </c:pt>
                <c:pt idx="1">
                  <c:v>0.18637548691501621</c:v>
                </c:pt>
                <c:pt idx="2">
                  <c:v>0.1921360602187189</c:v>
                </c:pt>
                <c:pt idx="3">
                  <c:v>0.19293435996278974</c:v>
                </c:pt>
                <c:pt idx="4">
                  <c:v>0.18557716773142066</c:v>
                </c:pt>
                <c:pt idx="5">
                  <c:v>0.19502374964119246</c:v>
                </c:pt>
                <c:pt idx="6">
                  <c:v>0.19751511079133954</c:v>
                </c:pt>
                <c:pt idx="7">
                  <c:v>0.21128846716456634</c:v>
                </c:pt>
                <c:pt idx="8">
                  <c:v>0.24744706776000766</c:v>
                </c:pt>
                <c:pt idx="9">
                  <c:v>0.2704687063179384</c:v>
                </c:pt>
                <c:pt idx="10">
                  <c:v>0.29195653242857844</c:v>
                </c:pt>
                <c:pt idx="11">
                  <c:v>0.32010222054413517</c:v>
                </c:pt>
                <c:pt idx="12">
                  <c:v>0.33355391210787089</c:v>
                </c:pt>
                <c:pt idx="13">
                  <c:v>0.37135441624866627</c:v>
                </c:pt>
                <c:pt idx="14">
                  <c:v>0.46676385673739318</c:v>
                </c:pt>
                <c:pt idx="15">
                  <c:v>0.64789495670029762</c:v>
                </c:pt>
                <c:pt idx="16">
                  <c:v>0.68655287321545422</c:v>
                </c:pt>
                <c:pt idx="17">
                  <c:v>0.70333976589185365</c:v>
                </c:pt>
                <c:pt idx="18">
                  <c:v>1.3369103082429263</c:v>
                </c:pt>
                <c:pt idx="19">
                  <c:v>2.1903855101654335</c:v>
                </c:pt>
                <c:pt idx="20">
                  <c:v>3.5429893070805201</c:v>
                </c:pt>
                <c:pt idx="21">
                  <c:v>5.3185444573551424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25788144"/>
        <c:axId val="2025794128"/>
      </c:scatterChart>
      <c:valAx>
        <c:axId val="2025788144"/>
        <c:scaling>
          <c:orientation val="minMax"/>
          <c:max val="2019"/>
          <c:min val="1998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025794128"/>
        <c:crosses val="autoZero"/>
        <c:crossBetween val="midCat"/>
        <c:majorUnit val="1"/>
      </c:valAx>
      <c:valAx>
        <c:axId val="2025794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ARS/kWh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0.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02578814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>
        <a:solidFill>
          <a:schemeClr val="tx1">
            <a:lumMod val="15000"/>
            <a:lumOff val="85000"/>
          </a:schemeClr>
        </a:solidFill>
      </a:ln>
    </cs:spPr>
    <cs:defRPr sz="900" kern="1200" cap="none" spc="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>
            <a:alpha val="60000"/>
          </a:schemeClr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38100">
        <a:solidFill>
          <a:schemeClr val="phClr">
            <a:alpha val="60000"/>
          </a:schemeClr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 baseline="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>
        <a:solidFill>
          <a:schemeClr val="tx1">
            <a:lumMod val="15000"/>
            <a:lumOff val="85000"/>
          </a:schemeClr>
        </a:solidFill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1600" b="0" i="0" kern="1200" cap="none" spc="5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>
        <a:solidFill>
          <a:schemeClr val="tx1">
            <a:lumMod val="25000"/>
            <a:lumOff val="75000"/>
          </a:schemeClr>
        </a:solidFill>
      </a:ln>
    </cs:spPr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314325</xdr:colOff>
      <xdr:row>2</xdr:row>
      <xdr:rowOff>14286</xdr:rowOff>
    </xdr:from>
    <xdr:to>
      <xdr:col>23</xdr:col>
      <xdr:colOff>219075</xdr:colOff>
      <xdr:row>20</xdr:row>
      <xdr:rowOff>171450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7</xdr:row>
      <xdr:rowOff>185737</xdr:rowOff>
    </xdr:from>
    <xdr:to>
      <xdr:col>8</xdr:col>
      <xdr:colOff>628650</xdr:colOff>
      <xdr:row>25</xdr:row>
      <xdr:rowOff>180975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P263"/>
  <sheetViews>
    <sheetView showGridLines="0" tabSelected="1" workbookViewId="0">
      <selection activeCell="N5" sqref="N5"/>
    </sheetView>
  </sheetViews>
  <sheetFormatPr baseColWidth="10" defaultColWidth="9.140625" defaultRowHeight="15" x14ac:dyDescent="0.25"/>
  <cols>
    <col min="2" max="2" width="12.28515625" bestFit="1" customWidth="1"/>
    <col min="3" max="3" width="5.7109375" bestFit="1" customWidth="1"/>
    <col min="4" max="4" width="6.7109375" bestFit="1" customWidth="1"/>
    <col min="5" max="5" width="14.42578125" bestFit="1" customWidth="1"/>
    <col min="6" max="6" width="15" bestFit="1" customWidth="1"/>
    <col min="7" max="7" width="13.85546875" bestFit="1" customWidth="1"/>
    <col min="8" max="8" width="12.42578125" bestFit="1" customWidth="1"/>
    <col min="10" max="10" width="9.42578125" bestFit="1" customWidth="1"/>
    <col min="12" max="12" width="16.5703125" bestFit="1" customWidth="1"/>
    <col min="13" max="13" width="11.42578125" bestFit="1" customWidth="1"/>
    <col min="14" max="14" width="14.5703125" bestFit="1" customWidth="1"/>
    <col min="15" max="15" width="19.5703125" bestFit="1" customWidth="1"/>
    <col min="16" max="16" width="26.7109375" bestFit="1" customWidth="1"/>
    <col min="17" max="17" width="10.140625" bestFit="1" customWidth="1"/>
  </cols>
  <sheetData>
    <row r="1" spans="2:16" ht="15.75" thickBot="1" x14ac:dyDescent="0.3"/>
    <row r="2" spans="2:16" ht="15.75" thickBot="1" x14ac:dyDescent="0.3">
      <c r="B2" s="52" t="s">
        <v>26</v>
      </c>
      <c r="C2" s="53"/>
      <c r="D2" s="53"/>
      <c r="E2" s="53"/>
      <c r="F2" s="53"/>
      <c r="G2" s="53"/>
      <c r="H2" s="54"/>
      <c r="K2" s="55" t="s">
        <v>25</v>
      </c>
      <c r="L2" s="56"/>
      <c r="M2" s="56"/>
      <c r="N2" s="56"/>
      <c r="O2" s="56"/>
      <c r="P2" s="57"/>
    </row>
    <row r="3" spans="2:16" ht="30.75" thickBot="1" x14ac:dyDescent="0.3">
      <c r="B3" s="1" t="s">
        <v>0</v>
      </c>
      <c r="C3" s="2" t="s">
        <v>1</v>
      </c>
      <c r="D3" s="2" t="s">
        <v>2</v>
      </c>
      <c r="E3" s="2" t="s">
        <v>3</v>
      </c>
      <c r="F3" s="2" t="s">
        <v>4</v>
      </c>
      <c r="G3" s="2" t="s">
        <v>5</v>
      </c>
      <c r="H3" s="2" t="s">
        <v>6</v>
      </c>
      <c r="K3" s="12" t="s">
        <v>7</v>
      </c>
      <c r="L3" s="12" t="s">
        <v>8</v>
      </c>
      <c r="M3" s="12" t="s">
        <v>17</v>
      </c>
      <c r="N3" s="12" t="s">
        <v>18</v>
      </c>
      <c r="O3" s="12" t="s">
        <v>19</v>
      </c>
      <c r="P3" s="12" t="s">
        <v>20</v>
      </c>
    </row>
    <row r="4" spans="2:16" ht="15.75" thickBot="1" x14ac:dyDescent="0.3">
      <c r="B4" s="3">
        <v>98</v>
      </c>
      <c r="C4" s="4">
        <v>1998</v>
      </c>
      <c r="D4" s="4">
        <v>1</v>
      </c>
      <c r="E4" s="5">
        <v>123</v>
      </c>
      <c r="F4" s="5">
        <v>41202.379999999997</v>
      </c>
      <c r="G4" s="5">
        <v>4693.0600000000004</v>
      </c>
      <c r="H4" s="5">
        <v>8021.91</v>
      </c>
      <c r="K4" s="17">
        <v>1998</v>
      </c>
      <c r="L4" s="25">
        <f>SUMIF($C$4:$C$263,$K4,F$4:F$263)</f>
        <v>267105.7</v>
      </c>
      <c r="M4" s="18">
        <f>SUMIF($C$4:$C$263,$K4,G$4:G$263)</f>
        <v>29855.34</v>
      </c>
      <c r="N4" s="18">
        <f>SUMIF($C$4:$C$263,$K4,H$4:H$263)</f>
        <v>49913.350000000006</v>
      </c>
      <c r="O4" s="46">
        <f>M4/$L4</f>
        <v>0.11177350389752072</v>
      </c>
      <c r="P4" s="47">
        <f>N4/$L4</f>
        <v>0.18686740867005086</v>
      </c>
    </row>
    <row r="5" spans="2:16" ht="15.75" thickBot="1" x14ac:dyDescent="0.3">
      <c r="B5" s="3">
        <v>98</v>
      </c>
      <c r="C5" s="4">
        <v>1998</v>
      </c>
      <c r="D5" s="4">
        <v>2</v>
      </c>
      <c r="E5" s="5">
        <v>5</v>
      </c>
      <c r="F5" s="5">
        <v>5522.04</v>
      </c>
      <c r="G5" s="5">
        <v>708.53</v>
      </c>
      <c r="H5" s="5">
        <v>932.33</v>
      </c>
      <c r="K5" s="20">
        <v>1999</v>
      </c>
      <c r="L5" s="29">
        <f t="shared" ref="L5:L25" si="0">SUMIF($C$4:$C$263,K5,$F$4:$F$263)</f>
        <v>273405</v>
      </c>
      <c r="M5" s="21">
        <f t="shared" ref="M5:M25" si="1">SUMIF($C$4:$C$263,$K5,G$4:G$263)</f>
        <v>31191.129999999997</v>
      </c>
      <c r="N5" s="21">
        <f t="shared" ref="N5:N25" si="2">SUMIF($C$4:$C$263,$K5,H$4:H$263)</f>
        <v>50955.990000000005</v>
      </c>
      <c r="O5" s="48">
        <f t="shared" ref="O5:O25" si="3">M5/L5</f>
        <v>0.11408397798138292</v>
      </c>
      <c r="P5" s="49">
        <f t="shared" ref="P5:P25" si="4">N5/$L5</f>
        <v>0.18637548691501621</v>
      </c>
    </row>
    <row r="6" spans="2:16" ht="15.75" thickBot="1" x14ac:dyDescent="0.3">
      <c r="B6" s="3">
        <v>98</v>
      </c>
      <c r="C6" s="4">
        <v>1998</v>
      </c>
      <c r="D6" s="4">
        <v>3</v>
      </c>
      <c r="E6" s="5">
        <v>125</v>
      </c>
      <c r="F6" s="5">
        <v>36020.28</v>
      </c>
      <c r="G6" s="5">
        <v>4086.02</v>
      </c>
      <c r="H6" s="5">
        <v>7143.56</v>
      </c>
      <c r="K6" s="20">
        <v>2000</v>
      </c>
      <c r="L6" s="29">
        <f t="shared" si="0"/>
        <v>288681</v>
      </c>
      <c r="M6" s="21">
        <f t="shared" si="1"/>
        <v>33967.689999999988</v>
      </c>
      <c r="N6" s="21">
        <f t="shared" si="2"/>
        <v>55466.029999999992</v>
      </c>
      <c r="O6" s="48">
        <f t="shared" si="3"/>
        <v>0.11766513902889345</v>
      </c>
      <c r="P6" s="49">
        <f t="shared" si="4"/>
        <v>0.1921360602187189</v>
      </c>
    </row>
    <row r="7" spans="2:16" ht="15.75" thickBot="1" x14ac:dyDescent="0.3">
      <c r="B7" s="3">
        <v>98</v>
      </c>
      <c r="C7" s="4">
        <v>1998</v>
      </c>
      <c r="D7" s="4">
        <v>4</v>
      </c>
      <c r="E7" s="5">
        <v>6</v>
      </c>
      <c r="F7" s="5">
        <v>5792</v>
      </c>
      <c r="G7" s="5">
        <v>722</v>
      </c>
      <c r="H7" s="5">
        <v>958.2</v>
      </c>
      <c r="K7" s="20">
        <v>2001</v>
      </c>
      <c r="L7" s="29">
        <f t="shared" si="0"/>
        <v>298842</v>
      </c>
      <c r="M7" s="21">
        <f t="shared" si="1"/>
        <v>36218.409999999996</v>
      </c>
      <c r="N7" s="21">
        <f t="shared" si="2"/>
        <v>57656.890000000007</v>
      </c>
      <c r="O7" s="48">
        <f t="shared" si="3"/>
        <v>0.12119584931167639</v>
      </c>
      <c r="P7" s="49">
        <f t="shared" si="4"/>
        <v>0.19293435996278974</v>
      </c>
    </row>
    <row r="8" spans="2:16" ht="15.75" thickBot="1" x14ac:dyDescent="0.3">
      <c r="B8" s="3">
        <v>98</v>
      </c>
      <c r="C8" s="4">
        <v>1998</v>
      </c>
      <c r="D8" s="4">
        <v>5</v>
      </c>
      <c r="E8" s="5">
        <v>124</v>
      </c>
      <c r="F8" s="5">
        <v>42760</v>
      </c>
      <c r="G8" s="5">
        <v>4742.74</v>
      </c>
      <c r="H8" s="5">
        <v>8084.59</v>
      </c>
      <c r="K8" s="20">
        <v>2002</v>
      </c>
      <c r="L8" s="29">
        <f t="shared" si="0"/>
        <v>290834</v>
      </c>
      <c r="M8" s="21">
        <f t="shared" si="1"/>
        <v>33675.549999999996</v>
      </c>
      <c r="N8" s="21">
        <f t="shared" si="2"/>
        <v>53972.149999999994</v>
      </c>
      <c r="O8" s="48">
        <f t="shared" si="3"/>
        <v>0.11578959131325772</v>
      </c>
      <c r="P8" s="49">
        <f t="shared" si="4"/>
        <v>0.18557716773142066</v>
      </c>
    </row>
    <row r="9" spans="2:16" ht="15.75" thickBot="1" x14ac:dyDescent="0.3">
      <c r="B9" s="3">
        <v>98</v>
      </c>
      <c r="C9" s="4">
        <v>1998</v>
      </c>
      <c r="D9" s="4">
        <v>6</v>
      </c>
      <c r="E9" s="5">
        <v>7</v>
      </c>
      <c r="F9" s="5">
        <v>6397</v>
      </c>
      <c r="G9" s="5">
        <v>793.93</v>
      </c>
      <c r="H9" s="5">
        <v>1140.47</v>
      </c>
      <c r="K9" s="20">
        <v>2003</v>
      </c>
      <c r="L9" s="29">
        <f t="shared" si="0"/>
        <v>292636</v>
      </c>
      <c r="M9" s="21">
        <f t="shared" si="1"/>
        <v>35742.15</v>
      </c>
      <c r="N9" s="21">
        <f t="shared" si="2"/>
        <v>57070.969999999994</v>
      </c>
      <c r="O9" s="48">
        <f t="shared" si="3"/>
        <v>0.12213859538812724</v>
      </c>
      <c r="P9" s="49">
        <f t="shared" si="4"/>
        <v>0.19502374964119246</v>
      </c>
    </row>
    <row r="10" spans="2:16" ht="15.75" thickBot="1" x14ac:dyDescent="0.3">
      <c r="B10" s="3">
        <v>98</v>
      </c>
      <c r="C10" s="4">
        <v>1998</v>
      </c>
      <c r="D10" s="4">
        <v>7</v>
      </c>
      <c r="E10" s="5">
        <v>124</v>
      </c>
      <c r="F10" s="5">
        <v>38174</v>
      </c>
      <c r="G10" s="5">
        <v>4090.08</v>
      </c>
      <c r="H10" s="5">
        <v>7131.76</v>
      </c>
      <c r="K10" s="20">
        <v>2004</v>
      </c>
      <c r="L10" s="29">
        <f t="shared" si="0"/>
        <v>315503</v>
      </c>
      <c r="M10" s="21">
        <f t="shared" si="1"/>
        <v>39105.929999999993</v>
      </c>
      <c r="N10" s="21">
        <f t="shared" si="2"/>
        <v>62316.61</v>
      </c>
      <c r="O10" s="48">
        <f t="shared" si="3"/>
        <v>0.12394788639093762</v>
      </c>
      <c r="P10" s="49">
        <f t="shared" si="4"/>
        <v>0.19751511079133954</v>
      </c>
    </row>
    <row r="11" spans="2:16" ht="15.75" thickBot="1" x14ac:dyDescent="0.3">
      <c r="B11" s="3">
        <v>98</v>
      </c>
      <c r="C11" s="4">
        <v>1998</v>
      </c>
      <c r="D11" s="4">
        <v>8</v>
      </c>
      <c r="E11" s="5">
        <v>7</v>
      </c>
      <c r="F11" s="5">
        <v>4613</v>
      </c>
      <c r="G11" s="5">
        <v>584.44000000000005</v>
      </c>
      <c r="H11" s="5">
        <v>895.69</v>
      </c>
      <c r="K11" s="20">
        <v>2005</v>
      </c>
      <c r="L11" s="29">
        <f t="shared" si="0"/>
        <v>362322</v>
      </c>
      <c r="M11" s="21">
        <f t="shared" si="1"/>
        <v>49227.719999999994</v>
      </c>
      <c r="N11" s="21">
        <f t="shared" si="2"/>
        <v>76554.460000000006</v>
      </c>
      <c r="O11" s="48">
        <f t="shared" si="3"/>
        <v>0.13586732243694832</v>
      </c>
      <c r="P11" s="49">
        <f t="shared" si="4"/>
        <v>0.21128846716456634</v>
      </c>
    </row>
    <row r="12" spans="2:16" ht="15.75" thickBot="1" x14ac:dyDescent="0.3">
      <c r="B12" s="3">
        <v>98</v>
      </c>
      <c r="C12" s="4">
        <v>1998</v>
      </c>
      <c r="D12" s="4">
        <v>9</v>
      </c>
      <c r="E12" s="5">
        <v>124</v>
      </c>
      <c r="F12" s="5">
        <v>36054</v>
      </c>
      <c r="G12" s="5">
        <v>3857.63</v>
      </c>
      <c r="H12" s="5">
        <v>6644.14</v>
      </c>
      <c r="K12" s="20">
        <v>2006</v>
      </c>
      <c r="L12" s="29">
        <f t="shared" si="0"/>
        <v>385729</v>
      </c>
      <c r="M12" s="21">
        <f t="shared" si="1"/>
        <v>61683.520000000004</v>
      </c>
      <c r="N12" s="21">
        <f t="shared" si="2"/>
        <v>95447.51</v>
      </c>
      <c r="O12" s="48">
        <f t="shared" si="3"/>
        <v>0.15991413660886272</v>
      </c>
      <c r="P12" s="49">
        <f t="shared" si="4"/>
        <v>0.24744706776000766</v>
      </c>
    </row>
    <row r="13" spans="2:16" ht="15.75" thickBot="1" x14ac:dyDescent="0.3">
      <c r="B13" s="3">
        <v>98</v>
      </c>
      <c r="C13" s="4">
        <v>1998</v>
      </c>
      <c r="D13" s="4">
        <v>10</v>
      </c>
      <c r="E13" s="5">
        <v>7</v>
      </c>
      <c r="F13" s="5">
        <v>4574</v>
      </c>
      <c r="G13" s="5">
        <v>579.21</v>
      </c>
      <c r="H13" s="5">
        <v>871.03</v>
      </c>
      <c r="K13" s="20">
        <v>2007</v>
      </c>
      <c r="L13" s="29">
        <f t="shared" si="0"/>
        <v>425661</v>
      </c>
      <c r="M13" s="21">
        <f t="shared" si="1"/>
        <v>73830.840000000011</v>
      </c>
      <c r="N13" s="21">
        <f t="shared" si="2"/>
        <v>115127.97999999997</v>
      </c>
      <c r="O13" s="48">
        <f t="shared" si="3"/>
        <v>0.1734498579855801</v>
      </c>
      <c r="P13" s="49">
        <f t="shared" si="4"/>
        <v>0.2704687063179384</v>
      </c>
    </row>
    <row r="14" spans="2:16" ht="15.75" thickBot="1" x14ac:dyDescent="0.3">
      <c r="B14" s="3">
        <v>98</v>
      </c>
      <c r="C14" s="4">
        <v>1998</v>
      </c>
      <c r="D14" s="4">
        <v>11</v>
      </c>
      <c r="E14" s="5">
        <v>122</v>
      </c>
      <c r="F14" s="5">
        <v>40873</v>
      </c>
      <c r="G14" s="5">
        <v>4357.4799999999996</v>
      </c>
      <c r="H14" s="5">
        <v>7144.23</v>
      </c>
      <c r="K14" s="20">
        <v>2008</v>
      </c>
      <c r="L14" s="29">
        <f t="shared" si="0"/>
        <v>467751</v>
      </c>
      <c r="M14" s="21">
        <f t="shared" si="1"/>
        <v>90639.109999999986</v>
      </c>
      <c r="N14" s="21">
        <f t="shared" si="2"/>
        <v>136562.96</v>
      </c>
      <c r="O14" s="48">
        <f t="shared" si="3"/>
        <v>0.19377641095369114</v>
      </c>
      <c r="P14" s="49">
        <f t="shared" si="4"/>
        <v>0.29195653242857844</v>
      </c>
    </row>
    <row r="15" spans="2:16" ht="15.75" thickBot="1" x14ac:dyDescent="0.3">
      <c r="B15" s="3">
        <v>98</v>
      </c>
      <c r="C15" s="4">
        <v>1998</v>
      </c>
      <c r="D15" s="4">
        <v>12</v>
      </c>
      <c r="E15" s="5">
        <v>7</v>
      </c>
      <c r="F15" s="5">
        <v>5124</v>
      </c>
      <c r="G15" s="5">
        <v>640.22</v>
      </c>
      <c r="H15" s="5">
        <v>945.44</v>
      </c>
      <c r="K15" s="20">
        <v>2009</v>
      </c>
      <c r="L15" s="29">
        <f t="shared" si="0"/>
        <v>505867</v>
      </c>
      <c r="M15" s="21">
        <f t="shared" si="1"/>
        <v>108724.25000000001</v>
      </c>
      <c r="N15" s="21">
        <f t="shared" si="2"/>
        <v>161929.15000000002</v>
      </c>
      <c r="O15" s="48">
        <f t="shared" si="3"/>
        <v>0.21492655184070125</v>
      </c>
      <c r="P15" s="49">
        <f t="shared" si="4"/>
        <v>0.32010222054413517</v>
      </c>
    </row>
    <row r="16" spans="2:16" ht="15.75" thickBot="1" x14ac:dyDescent="0.3">
      <c r="B16" s="3">
        <v>98</v>
      </c>
      <c r="C16" s="4">
        <v>1999</v>
      </c>
      <c r="D16" s="4">
        <v>1</v>
      </c>
      <c r="E16" s="5">
        <v>121</v>
      </c>
      <c r="F16" s="5">
        <v>42451</v>
      </c>
      <c r="G16" s="5">
        <v>4625.3599999999997</v>
      </c>
      <c r="H16" s="5">
        <v>7643.94</v>
      </c>
      <c r="K16" s="20">
        <v>2010</v>
      </c>
      <c r="L16" s="29">
        <f t="shared" si="0"/>
        <v>536271</v>
      </c>
      <c r="M16" s="21">
        <f t="shared" si="1"/>
        <v>120948.73</v>
      </c>
      <c r="N16" s="21">
        <f t="shared" si="2"/>
        <v>178875.29000000004</v>
      </c>
      <c r="O16" s="48">
        <f t="shared" si="3"/>
        <v>0.22553658504748531</v>
      </c>
      <c r="P16" s="49">
        <f t="shared" si="4"/>
        <v>0.33355391210787089</v>
      </c>
    </row>
    <row r="17" spans="2:16" ht="15.75" thickBot="1" x14ac:dyDescent="0.3">
      <c r="B17" s="3">
        <v>98</v>
      </c>
      <c r="C17" s="4">
        <v>1999</v>
      </c>
      <c r="D17" s="4">
        <v>2</v>
      </c>
      <c r="E17" s="5">
        <v>6</v>
      </c>
      <c r="F17" s="5">
        <v>5018</v>
      </c>
      <c r="G17" s="5">
        <v>636.64</v>
      </c>
      <c r="H17" s="5">
        <v>928.98</v>
      </c>
      <c r="K17" s="20">
        <v>2011</v>
      </c>
      <c r="L17" s="29">
        <f t="shared" si="0"/>
        <v>526714</v>
      </c>
      <c r="M17" s="21">
        <f t="shared" si="1"/>
        <v>132183.63</v>
      </c>
      <c r="N17" s="21">
        <f t="shared" si="2"/>
        <v>195597.57</v>
      </c>
      <c r="O17" s="48">
        <f t="shared" si="3"/>
        <v>0.25095902140440546</v>
      </c>
      <c r="P17" s="49">
        <f t="shared" si="4"/>
        <v>0.37135441624866627</v>
      </c>
    </row>
    <row r="18" spans="2:16" ht="15.75" thickBot="1" x14ac:dyDescent="0.3">
      <c r="B18" s="3">
        <v>98</v>
      </c>
      <c r="C18" s="4">
        <v>1999</v>
      </c>
      <c r="D18" s="4">
        <v>3</v>
      </c>
      <c r="E18" s="5">
        <v>126</v>
      </c>
      <c r="F18" s="5">
        <v>45256</v>
      </c>
      <c r="G18" s="5">
        <v>5178.07</v>
      </c>
      <c r="H18" s="5">
        <v>8660.91</v>
      </c>
      <c r="K18" s="20">
        <v>2012</v>
      </c>
      <c r="L18" s="29">
        <f t="shared" si="0"/>
        <v>573241</v>
      </c>
      <c r="M18" s="21">
        <f t="shared" si="1"/>
        <v>181416.31000000003</v>
      </c>
      <c r="N18" s="21">
        <f t="shared" si="2"/>
        <v>267568.18</v>
      </c>
      <c r="O18" s="48">
        <f t="shared" si="3"/>
        <v>0.31647476366833499</v>
      </c>
      <c r="P18" s="49">
        <f t="shared" si="4"/>
        <v>0.46676385673739318</v>
      </c>
    </row>
    <row r="19" spans="2:16" ht="15.75" thickBot="1" x14ac:dyDescent="0.3">
      <c r="B19" s="3">
        <v>98</v>
      </c>
      <c r="C19" s="4">
        <v>1999</v>
      </c>
      <c r="D19" s="4">
        <v>4</v>
      </c>
      <c r="E19" s="5">
        <v>1</v>
      </c>
      <c r="F19" s="5">
        <v>3806</v>
      </c>
      <c r="G19" s="5">
        <v>497.06</v>
      </c>
      <c r="H19" s="5">
        <v>658.4</v>
      </c>
      <c r="K19" s="20">
        <v>2013</v>
      </c>
      <c r="L19" s="29">
        <f t="shared" si="0"/>
        <v>596078</v>
      </c>
      <c r="M19" s="21">
        <f t="shared" si="1"/>
        <v>266433.46000000002</v>
      </c>
      <c r="N19" s="21">
        <f t="shared" si="2"/>
        <v>386195.93</v>
      </c>
      <c r="O19" s="48">
        <f t="shared" si="3"/>
        <v>0.44697750965477678</v>
      </c>
      <c r="P19" s="49">
        <f t="shared" si="4"/>
        <v>0.64789495670029762</v>
      </c>
    </row>
    <row r="20" spans="2:16" ht="15.75" thickBot="1" x14ac:dyDescent="0.3">
      <c r="B20" s="3">
        <v>98</v>
      </c>
      <c r="C20" s="4">
        <v>1999</v>
      </c>
      <c r="D20" s="4">
        <v>5</v>
      </c>
      <c r="E20" s="5">
        <v>126</v>
      </c>
      <c r="F20" s="5">
        <v>43692</v>
      </c>
      <c r="G20" s="5">
        <v>5070.82</v>
      </c>
      <c r="H20" s="5">
        <v>8452.23</v>
      </c>
      <c r="K20" s="20">
        <v>2014</v>
      </c>
      <c r="L20" s="29">
        <f t="shared" si="0"/>
        <v>710615</v>
      </c>
      <c r="M20" s="21">
        <f t="shared" si="1"/>
        <v>350221.76</v>
      </c>
      <c r="N20" s="21">
        <f t="shared" si="2"/>
        <v>487874.76999999996</v>
      </c>
      <c r="O20" s="48">
        <f t="shared" si="3"/>
        <v>0.49284318512837472</v>
      </c>
      <c r="P20" s="49">
        <f t="shared" si="4"/>
        <v>0.68655287321545422</v>
      </c>
    </row>
    <row r="21" spans="2:16" ht="15.75" thickBot="1" x14ac:dyDescent="0.3">
      <c r="B21" s="3">
        <v>98</v>
      </c>
      <c r="C21" s="4">
        <v>1999</v>
      </c>
      <c r="D21" s="4">
        <v>6</v>
      </c>
      <c r="E21" s="5">
        <v>1</v>
      </c>
      <c r="F21" s="5">
        <v>3806</v>
      </c>
      <c r="G21" s="5">
        <v>508.1</v>
      </c>
      <c r="H21" s="5">
        <v>623.33000000000004</v>
      </c>
      <c r="K21" s="20">
        <v>2015</v>
      </c>
      <c r="L21" s="29">
        <f t="shared" si="0"/>
        <v>757086</v>
      </c>
      <c r="M21" s="21">
        <f t="shared" si="1"/>
        <v>377829.44</v>
      </c>
      <c r="N21" s="21">
        <f t="shared" si="2"/>
        <v>532488.68999999994</v>
      </c>
      <c r="O21" s="48">
        <f t="shared" si="3"/>
        <v>0.49905749148709661</v>
      </c>
      <c r="P21" s="49">
        <f t="shared" si="4"/>
        <v>0.70333976589185365</v>
      </c>
    </row>
    <row r="22" spans="2:16" ht="15.75" thickBot="1" x14ac:dyDescent="0.3">
      <c r="B22" s="3">
        <v>98</v>
      </c>
      <c r="C22" s="4">
        <v>1999</v>
      </c>
      <c r="D22" s="4">
        <v>7</v>
      </c>
      <c r="E22" s="5">
        <v>127</v>
      </c>
      <c r="F22" s="5">
        <v>37426</v>
      </c>
      <c r="G22" s="5">
        <v>4278.76</v>
      </c>
      <c r="H22" s="5">
        <v>7166.08</v>
      </c>
      <c r="K22" s="20">
        <v>2016</v>
      </c>
      <c r="L22" s="29">
        <f t="shared" si="0"/>
        <v>823409</v>
      </c>
      <c r="M22" s="21">
        <f t="shared" si="1"/>
        <v>760290.92999999993</v>
      </c>
      <c r="N22" s="21">
        <f t="shared" si="2"/>
        <v>1100823.9799999997</v>
      </c>
      <c r="O22" s="48">
        <f t="shared" si="3"/>
        <v>0.92334542129124153</v>
      </c>
      <c r="P22" s="49">
        <f t="shared" si="4"/>
        <v>1.3369103082429263</v>
      </c>
    </row>
    <row r="23" spans="2:16" ht="15.75" thickBot="1" x14ac:dyDescent="0.3">
      <c r="B23" s="3">
        <v>98</v>
      </c>
      <c r="C23" s="4">
        <v>1999</v>
      </c>
      <c r="D23" s="4">
        <v>8</v>
      </c>
      <c r="E23" s="5">
        <v>1</v>
      </c>
      <c r="F23" s="5">
        <v>3806</v>
      </c>
      <c r="G23" s="5">
        <v>508.1</v>
      </c>
      <c r="H23" s="5">
        <v>645.77</v>
      </c>
      <c r="K23" s="20">
        <v>2017</v>
      </c>
      <c r="L23" s="29">
        <f t="shared" si="0"/>
        <v>797359</v>
      </c>
      <c r="M23" s="21">
        <f t="shared" si="1"/>
        <v>1222110.0900000001</v>
      </c>
      <c r="N23" s="21">
        <f t="shared" si="2"/>
        <v>1746523.5999999999</v>
      </c>
      <c r="O23" s="48">
        <f t="shared" si="3"/>
        <v>1.5326974298904259</v>
      </c>
      <c r="P23" s="49">
        <f t="shared" si="4"/>
        <v>2.1903855101654335</v>
      </c>
    </row>
    <row r="24" spans="2:16" ht="15.75" thickBot="1" x14ac:dyDescent="0.3">
      <c r="B24" s="3">
        <v>98</v>
      </c>
      <c r="C24" s="4">
        <v>1999</v>
      </c>
      <c r="D24" s="4">
        <v>9</v>
      </c>
      <c r="E24" s="5">
        <v>127</v>
      </c>
      <c r="F24" s="5">
        <v>39744</v>
      </c>
      <c r="G24" s="5">
        <v>4381.58</v>
      </c>
      <c r="H24" s="5">
        <v>7360.87</v>
      </c>
      <c r="K24" s="20">
        <v>2018</v>
      </c>
      <c r="L24" s="29">
        <f t="shared" si="0"/>
        <v>808853</v>
      </c>
      <c r="M24" s="21">
        <f t="shared" si="1"/>
        <v>2042347.9699999997</v>
      </c>
      <c r="N24" s="21">
        <f t="shared" si="2"/>
        <v>2865757.53</v>
      </c>
      <c r="O24" s="48">
        <f t="shared" si="3"/>
        <v>2.5249927613546586</v>
      </c>
      <c r="P24" s="49">
        <f t="shared" si="4"/>
        <v>3.5429893070805201</v>
      </c>
    </row>
    <row r="25" spans="2:16" ht="15.75" thickBot="1" x14ac:dyDescent="0.3">
      <c r="B25" s="3">
        <v>98</v>
      </c>
      <c r="C25" s="4">
        <v>1999</v>
      </c>
      <c r="D25" s="4">
        <v>10</v>
      </c>
      <c r="E25" s="5">
        <v>2</v>
      </c>
      <c r="F25" s="5">
        <v>3806</v>
      </c>
      <c r="G25" s="5">
        <v>496.78</v>
      </c>
      <c r="H25" s="5">
        <v>645.01</v>
      </c>
      <c r="K25" s="36">
        <v>2019</v>
      </c>
      <c r="L25" s="37">
        <f t="shared" si="0"/>
        <v>488828</v>
      </c>
      <c r="M25" s="39">
        <f t="shared" si="1"/>
        <v>1865362.24</v>
      </c>
      <c r="N25" s="39">
        <f t="shared" si="2"/>
        <v>2599853.4499999997</v>
      </c>
      <c r="O25" s="50">
        <f t="shared" si="3"/>
        <v>3.8159889368039472</v>
      </c>
      <c r="P25" s="51">
        <f t="shared" si="4"/>
        <v>5.3185444573551424</v>
      </c>
    </row>
    <row r="26" spans="2:16" ht="15.75" thickBot="1" x14ac:dyDescent="0.3">
      <c r="B26" s="3">
        <v>98</v>
      </c>
      <c r="C26" s="4">
        <v>1999</v>
      </c>
      <c r="D26" s="4">
        <v>11</v>
      </c>
      <c r="E26" s="5">
        <v>127</v>
      </c>
      <c r="F26" s="5">
        <v>40788</v>
      </c>
      <c r="G26" s="5">
        <v>4521.55</v>
      </c>
      <c r="H26" s="5">
        <v>7550.01</v>
      </c>
    </row>
    <row r="27" spans="2:16" ht="15.75" thickBot="1" x14ac:dyDescent="0.3">
      <c r="B27" s="3">
        <v>98</v>
      </c>
      <c r="C27" s="4">
        <v>1999</v>
      </c>
      <c r="D27" s="4">
        <v>12</v>
      </c>
      <c r="E27" s="5">
        <v>1</v>
      </c>
      <c r="F27" s="5">
        <v>3806</v>
      </c>
      <c r="G27" s="5">
        <v>488.31</v>
      </c>
      <c r="H27" s="5">
        <v>620.46</v>
      </c>
    </row>
    <row r="28" spans="2:16" ht="15.75" thickBot="1" x14ac:dyDescent="0.3">
      <c r="B28" s="3">
        <v>98</v>
      </c>
      <c r="C28" s="4">
        <v>2000</v>
      </c>
      <c r="D28" s="4">
        <v>1</v>
      </c>
      <c r="E28" s="5">
        <v>131</v>
      </c>
      <c r="F28" s="5">
        <v>53508</v>
      </c>
      <c r="G28" s="5">
        <v>5989.86</v>
      </c>
      <c r="H28" s="5">
        <v>9885.5400000000009</v>
      </c>
    </row>
    <row r="29" spans="2:16" ht="15.75" thickBot="1" x14ac:dyDescent="0.3">
      <c r="B29" s="3">
        <v>98</v>
      </c>
      <c r="C29" s="4">
        <v>2000</v>
      </c>
      <c r="D29" s="4">
        <v>2</v>
      </c>
      <c r="E29" s="5">
        <v>1</v>
      </c>
      <c r="F29" s="5">
        <v>3806</v>
      </c>
      <c r="G29" s="5">
        <v>488.31</v>
      </c>
      <c r="H29" s="5">
        <v>621.94000000000005</v>
      </c>
    </row>
    <row r="30" spans="2:16" ht="15.75" thickBot="1" x14ac:dyDescent="0.3">
      <c r="B30" s="3">
        <v>98</v>
      </c>
      <c r="C30" s="4">
        <v>2000</v>
      </c>
      <c r="D30" s="4">
        <v>3</v>
      </c>
      <c r="E30" s="5">
        <v>133</v>
      </c>
      <c r="F30" s="5">
        <v>47486</v>
      </c>
      <c r="G30" s="5">
        <v>5327.03</v>
      </c>
      <c r="H30" s="5">
        <v>8821.31</v>
      </c>
    </row>
    <row r="31" spans="2:16" ht="15.75" thickBot="1" x14ac:dyDescent="0.3">
      <c r="B31" s="3">
        <v>98</v>
      </c>
      <c r="C31" s="4">
        <v>2000</v>
      </c>
      <c r="D31" s="4">
        <v>4</v>
      </c>
      <c r="E31" s="5">
        <v>1</v>
      </c>
      <c r="F31" s="5">
        <v>3806</v>
      </c>
      <c r="G31" s="5">
        <v>494.4</v>
      </c>
      <c r="H31" s="5">
        <v>625.66</v>
      </c>
    </row>
    <row r="32" spans="2:16" ht="15.75" thickBot="1" x14ac:dyDescent="0.3">
      <c r="B32" s="3">
        <v>98</v>
      </c>
      <c r="C32" s="4">
        <v>2000</v>
      </c>
      <c r="D32" s="4">
        <v>5</v>
      </c>
      <c r="E32" s="5">
        <v>132</v>
      </c>
      <c r="F32" s="5">
        <v>42475</v>
      </c>
      <c r="G32" s="5">
        <v>4809.74</v>
      </c>
      <c r="H32" s="5">
        <v>7943.12</v>
      </c>
    </row>
    <row r="33" spans="2:8" ht="15.75" thickBot="1" x14ac:dyDescent="0.3">
      <c r="B33" s="3">
        <v>98</v>
      </c>
      <c r="C33" s="4">
        <v>2000</v>
      </c>
      <c r="D33" s="4">
        <v>6</v>
      </c>
      <c r="E33" s="5">
        <v>5</v>
      </c>
      <c r="F33" s="5">
        <v>3830</v>
      </c>
      <c r="G33" s="5">
        <v>512.01</v>
      </c>
      <c r="H33" s="5">
        <v>678.07</v>
      </c>
    </row>
    <row r="34" spans="2:8" ht="15.75" thickBot="1" x14ac:dyDescent="0.3">
      <c r="B34" s="3">
        <v>98</v>
      </c>
      <c r="C34" s="4">
        <v>2000</v>
      </c>
      <c r="D34" s="4">
        <v>7</v>
      </c>
      <c r="E34" s="5">
        <v>131</v>
      </c>
      <c r="F34" s="5">
        <v>44017</v>
      </c>
      <c r="G34" s="5">
        <v>5188.1000000000004</v>
      </c>
      <c r="H34" s="5">
        <v>8662.42</v>
      </c>
    </row>
    <row r="35" spans="2:8" ht="15.75" thickBot="1" x14ac:dyDescent="0.3">
      <c r="B35" s="3">
        <v>98</v>
      </c>
      <c r="C35" s="4">
        <v>2000</v>
      </c>
      <c r="D35" s="4">
        <v>8</v>
      </c>
      <c r="E35" s="5">
        <v>2</v>
      </c>
      <c r="F35" s="5">
        <v>3896</v>
      </c>
      <c r="G35" s="5">
        <v>513.01</v>
      </c>
      <c r="H35" s="5">
        <v>658.24</v>
      </c>
    </row>
    <row r="36" spans="2:8" ht="15.75" thickBot="1" x14ac:dyDescent="0.3">
      <c r="B36" s="3">
        <v>98</v>
      </c>
      <c r="C36" s="4">
        <v>2000</v>
      </c>
      <c r="D36" s="4">
        <v>9</v>
      </c>
      <c r="E36" s="5">
        <v>130</v>
      </c>
      <c r="F36" s="5">
        <v>38768</v>
      </c>
      <c r="G36" s="5">
        <v>4732.41</v>
      </c>
      <c r="H36" s="5">
        <v>8139.02</v>
      </c>
    </row>
    <row r="37" spans="2:8" ht="15.75" thickBot="1" x14ac:dyDescent="0.3">
      <c r="B37" s="3">
        <v>98</v>
      </c>
      <c r="C37" s="4">
        <v>2000</v>
      </c>
      <c r="D37" s="4">
        <v>10</v>
      </c>
      <c r="E37" s="5">
        <v>2</v>
      </c>
      <c r="F37" s="5">
        <v>3806</v>
      </c>
      <c r="G37" s="5">
        <v>540.51</v>
      </c>
      <c r="H37" s="5">
        <v>692.86</v>
      </c>
    </row>
    <row r="38" spans="2:8" ht="15.75" thickBot="1" x14ac:dyDescent="0.3">
      <c r="B38" s="3">
        <v>98</v>
      </c>
      <c r="C38" s="4">
        <v>2000</v>
      </c>
      <c r="D38" s="4">
        <v>11</v>
      </c>
      <c r="E38" s="5">
        <v>131</v>
      </c>
      <c r="F38" s="5">
        <v>39477</v>
      </c>
      <c r="G38" s="5">
        <v>4830.6099999999997</v>
      </c>
      <c r="H38" s="5">
        <v>8043.09</v>
      </c>
    </row>
    <row r="39" spans="2:8" ht="15.75" thickBot="1" x14ac:dyDescent="0.3">
      <c r="B39" s="3">
        <v>98</v>
      </c>
      <c r="C39" s="4">
        <v>2000</v>
      </c>
      <c r="D39" s="4">
        <v>12</v>
      </c>
      <c r="E39" s="5">
        <v>2</v>
      </c>
      <c r="F39" s="5">
        <v>3806</v>
      </c>
      <c r="G39" s="5">
        <v>541.70000000000005</v>
      </c>
      <c r="H39" s="5">
        <v>694.76</v>
      </c>
    </row>
    <row r="40" spans="2:8" ht="15.75" thickBot="1" x14ac:dyDescent="0.3">
      <c r="B40" s="3">
        <v>98</v>
      </c>
      <c r="C40" s="4">
        <v>2001</v>
      </c>
      <c r="D40" s="4">
        <v>1</v>
      </c>
      <c r="E40" s="5">
        <v>130</v>
      </c>
      <c r="F40" s="5">
        <v>46339</v>
      </c>
      <c r="G40" s="5">
        <v>5598.61</v>
      </c>
      <c r="H40" s="5">
        <v>9188.64</v>
      </c>
    </row>
    <row r="41" spans="2:8" ht="15.75" thickBot="1" x14ac:dyDescent="0.3">
      <c r="B41" s="3">
        <v>98</v>
      </c>
      <c r="C41" s="4">
        <v>2001</v>
      </c>
      <c r="D41" s="4">
        <v>2</v>
      </c>
      <c r="E41" s="5">
        <v>2</v>
      </c>
      <c r="F41" s="5">
        <v>3820</v>
      </c>
      <c r="G41" s="5">
        <v>543.32000000000005</v>
      </c>
      <c r="H41" s="5">
        <v>694.08</v>
      </c>
    </row>
    <row r="42" spans="2:8" ht="15.75" thickBot="1" x14ac:dyDescent="0.3">
      <c r="B42" s="3">
        <v>98</v>
      </c>
      <c r="C42" s="4">
        <v>2001</v>
      </c>
      <c r="D42" s="4">
        <v>3</v>
      </c>
      <c r="E42" s="5">
        <v>128</v>
      </c>
      <c r="F42" s="5">
        <v>53936</v>
      </c>
      <c r="G42" s="5">
        <v>6623.81</v>
      </c>
      <c r="H42" s="5">
        <v>10716.86</v>
      </c>
    </row>
    <row r="43" spans="2:8" ht="15.75" thickBot="1" x14ac:dyDescent="0.3">
      <c r="B43" s="3">
        <v>98</v>
      </c>
      <c r="C43" s="4">
        <v>2001</v>
      </c>
      <c r="D43" s="4">
        <v>4</v>
      </c>
      <c r="E43" s="5">
        <v>2</v>
      </c>
      <c r="F43" s="5">
        <v>3806</v>
      </c>
      <c r="G43" s="5">
        <v>538.35</v>
      </c>
      <c r="H43" s="5">
        <v>690.68</v>
      </c>
    </row>
    <row r="44" spans="2:8" ht="15.75" thickBot="1" x14ac:dyDescent="0.3">
      <c r="B44" s="3">
        <v>98</v>
      </c>
      <c r="C44" s="4">
        <v>2001</v>
      </c>
      <c r="D44" s="4">
        <v>5</v>
      </c>
      <c r="E44" s="5">
        <v>130</v>
      </c>
      <c r="F44" s="5">
        <v>47693</v>
      </c>
      <c r="G44" s="5">
        <v>5831.66</v>
      </c>
      <c r="H44" s="5">
        <v>9442.65</v>
      </c>
    </row>
    <row r="45" spans="2:8" ht="15.75" thickBot="1" x14ac:dyDescent="0.3">
      <c r="B45" s="3">
        <v>98</v>
      </c>
      <c r="C45" s="4">
        <v>2001</v>
      </c>
      <c r="D45" s="4">
        <v>6</v>
      </c>
      <c r="E45" s="5">
        <v>2</v>
      </c>
      <c r="F45" s="5">
        <v>3806</v>
      </c>
      <c r="G45" s="5">
        <v>553.62</v>
      </c>
      <c r="H45" s="5">
        <v>709.71</v>
      </c>
    </row>
    <row r="46" spans="2:8" ht="15.75" thickBot="1" x14ac:dyDescent="0.3">
      <c r="B46" s="3">
        <v>98</v>
      </c>
      <c r="C46" s="4">
        <v>2001</v>
      </c>
      <c r="D46" s="4">
        <v>7</v>
      </c>
      <c r="E46" s="5">
        <v>127</v>
      </c>
      <c r="F46" s="5">
        <v>42279</v>
      </c>
      <c r="G46" s="5">
        <v>5232.25</v>
      </c>
      <c r="H46" s="5">
        <v>8643.18</v>
      </c>
    </row>
    <row r="47" spans="2:8" ht="15.75" thickBot="1" x14ac:dyDescent="0.3">
      <c r="B47" s="3">
        <v>98</v>
      </c>
      <c r="C47" s="4">
        <v>2001</v>
      </c>
      <c r="D47" s="4">
        <v>8</v>
      </c>
      <c r="E47" s="5">
        <v>3</v>
      </c>
      <c r="F47" s="5">
        <v>3834</v>
      </c>
      <c r="G47" s="5">
        <v>559.12</v>
      </c>
      <c r="H47" s="5">
        <v>719.69</v>
      </c>
    </row>
    <row r="48" spans="2:8" ht="15.75" thickBot="1" x14ac:dyDescent="0.3">
      <c r="B48" s="3">
        <v>98</v>
      </c>
      <c r="C48" s="4">
        <v>2001</v>
      </c>
      <c r="D48" s="4">
        <v>9</v>
      </c>
      <c r="E48" s="5">
        <v>127</v>
      </c>
      <c r="F48" s="5">
        <v>44049</v>
      </c>
      <c r="G48" s="5">
        <v>5140.4399999999996</v>
      </c>
      <c r="H48" s="5">
        <v>8481.7999999999993</v>
      </c>
    </row>
    <row r="49" spans="2:8" ht="15.75" thickBot="1" x14ac:dyDescent="0.3">
      <c r="B49" s="3">
        <v>98</v>
      </c>
      <c r="C49" s="4">
        <v>2001</v>
      </c>
      <c r="D49" s="4">
        <v>10</v>
      </c>
      <c r="E49" s="5">
        <v>1</v>
      </c>
      <c r="F49" s="5">
        <v>3806</v>
      </c>
      <c r="G49" s="5">
        <v>435.79</v>
      </c>
      <c r="H49" s="5">
        <v>529.91999999999996</v>
      </c>
    </row>
    <row r="50" spans="2:8" ht="15.75" thickBot="1" x14ac:dyDescent="0.3">
      <c r="B50" s="3">
        <v>98</v>
      </c>
      <c r="C50" s="4">
        <v>2001</v>
      </c>
      <c r="D50" s="4">
        <v>11</v>
      </c>
      <c r="E50" s="5">
        <v>127</v>
      </c>
      <c r="F50" s="5">
        <v>41614</v>
      </c>
      <c r="G50" s="5">
        <v>4728.7299999999996</v>
      </c>
      <c r="H50" s="5">
        <v>7313.5</v>
      </c>
    </row>
    <row r="51" spans="2:8" ht="15.75" thickBot="1" x14ac:dyDescent="0.3">
      <c r="B51" s="3">
        <v>98</v>
      </c>
      <c r="C51" s="4">
        <v>2001</v>
      </c>
      <c r="D51" s="4">
        <v>12</v>
      </c>
      <c r="E51" s="5">
        <v>1</v>
      </c>
      <c r="F51" s="5">
        <v>3860</v>
      </c>
      <c r="G51" s="5">
        <v>432.71</v>
      </c>
      <c r="H51" s="5">
        <v>526.17999999999995</v>
      </c>
    </row>
    <row r="52" spans="2:8" ht="15.75" thickBot="1" x14ac:dyDescent="0.3">
      <c r="B52" s="3">
        <v>98</v>
      </c>
      <c r="C52" s="4">
        <v>2002</v>
      </c>
      <c r="D52" s="4">
        <v>1</v>
      </c>
      <c r="E52" s="5">
        <v>127</v>
      </c>
      <c r="F52" s="5">
        <v>44006</v>
      </c>
      <c r="G52" s="5">
        <v>4997.6000000000004</v>
      </c>
      <c r="H52" s="5">
        <v>8087.05</v>
      </c>
    </row>
    <row r="53" spans="2:8" ht="15.75" thickBot="1" x14ac:dyDescent="0.3">
      <c r="B53" s="3">
        <v>98</v>
      </c>
      <c r="C53" s="4">
        <v>2002</v>
      </c>
      <c r="D53" s="4">
        <v>2</v>
      </c>
      <c r="E53" s="5">
        <v>3</v>
      </c>
      <c r="F53" s="5">
        <v>3879</v>
      </c>
      <c r="G53" s="5">
        <v>446.85</v>
      </c>
      <c r="H53" s="5">
        <v>562.16</v>
      </c>
    </row>
    <row r="54" spans="2:8" ht="15.75" thickBot="1" x14ac:dyDescent="0.3">
      <c r="B54" s="3">
        <v>98</v>
      </c>
      <c r="C54" s="4">
        <v>2002</v>
      </c>
      <c r="D54" s="4">
        <v>3</v>
      </c>
      <c r="E54" s="5">
        <v>126</v>
      </c>
      <c r="F54" s="5">
        <v>51576</v>
      </c>
      <c r="G54" s="5">
        <v>5782.65</v>
      </c>
      <c r="H54" s="5">
        <v>9064.4599999999991</v>
      </c>
    </row>
    <row r="55" spans="2:8" ht="15.75" thickBot="1" x14ac:dyDescent="0.3">
      <c r="B55" s="3">
        <v>98</v>
      </c>
      <c r="C55" s="4">
        <v>2002</v>
      </c>
      <c r="D55" s="4">
        <v>4</v>
      </c>
      <c r="E55" s="5">
        <v>1</v>
      </c>
      <c r="F55" s="5">
        <v>3860</v>
      </c>
      <c r="G55" s="5">
        <v>432.71</v>
      </c>
      <c r="H55" s="5">
        <v>526.17999999999995</v>
      </c>
    </row>
    <row r="56" spans="2:8" ht="15.75" thickBot="1" x14ac:dyDescent="0.3">
      <c r="B56" s="3">
        <v>98</v>
      </c>
      <c r="C56" s="4">
        <v>2002</v>
      </c>
      <c r="D56" s="4">
        <v>5</v>
      </c>
      <c r="E56" s="5">
        <v>128</v>
      </c>
      <c r="F56" s="5">
        <v>45247</v>
      </c>
      <c r="G56" s="5">
        <v>5081.6000000000004</v>
      </c>
      <c r="H56" s="5">
        <v>8427.0499999999993</v>
      </c>
    </row>
    <row r="57" spans="2:8" ht="15.75" thickBot="1" x14ac:dyDescent="0.3">
      <c r="B57" s="3">
        <v>98</v>
      </c>
      <c r="C57" s="4">
        <v>2002</v>
      </c>
      <c r="D57" s="4">
        <v>6</v>
      </c>
      <c r="E57" s="5">
        <v>2</v>
      </c>
      <c r="F57" s="5">
        <v>3860</v>
      </c>
      <c r="G57" s="5">
        <v>455.45</v>
      </c>
      <c r="H57" s="5">
        <v>552.46</v>
      </c>
    </row>
    <row r="58" spans="2:8" ht="15.75" thickBot="1" x14ac:dyDescent="0.3">
      <c r="B58" s="3">
        <v>98</v>
      </c>
      <c r="C58" s="4">
        <v>2002</v>
      </c>
      <c r="D58" s="4">
        <v>7</v>
      </c>
      <c r="E58" s="5">
        <v>128</v>
      </c>
      <c r="F58" s="5">
        <v>41666</v>
      </c>
      <c r="G58" s="5">
        <v>5001.95</v>
      </c>
      <c r="H58" s="5">
        <v>8366.4500000000007</v>
      </c>
    </row>
    <row r="59" spans="2:8" ht="15.75" thickBot="1" x14ac:dyDescent="0.3">
      <c r="B59" s="3">
        <v>98</v>
      </c>
      <c r="C59" s="4">
        <v>2002</v>
      </c>
      <c r="D59" s="4">
        <v>8</v>
      </c>
      <c r="E59" s="5">
        <v>1</v>
      </c>
      <c r="F59" s="5">
        <v>3860</v>
      </c>
      <c r="G59" s="5">
        <v>454.32</v>
      </c>
      <c r="H59" s="5">
        <v>552.46</v>
      </c>
    </row>
    <row r="60" spans="2:8" ht="15.75" thickBot="1" x14ac:dyDescent="0.3">
      <c r="B60" s="3">
        <v>98</v>
      </c>
      <c r="C60" s="4">
        <v>2002</v>
      </c>
      <c r="D60" s="4">
        <v>9</v>
      </c>
      <c r="E60" s="5">
        <v>127</v>
      </c>
      <c r="F60" s="5">
        <v>41460</v>
      </c>
      <c r="G60" s="5">
        <v>4935.43</v>
      </c>
      <c r="H60" s="5">
        <v>8156.91</v>
      </c>
    </row>
    <row r="61" spans="2:8" ht="15.75" thickBot="1" x14ac:dyDescent="0.3">
      <c r="B61" s="3">
        <v>98</v>
      </c>
      <c r="C61" s="4">
        <v>2002</v>
      </c>
      <c r="D61" s="4">
        <v>10</v>
      </c>
      <c r="E61" s="5">
        <v>1</v>
      </c>
      <c r="F61" s="5">
        <v>3860</v>
      </c>
      <c r="G61" s="5">
        <v>460.5</v>
      </c>
      <c r="H61" s="5">
        <v>559.96</v>
      </c>
    </row>
    <row r="62" spans="2:8" ht="15.75" thickBot="1" x14ac:dyDescent="0.3">
      <c r="B62" s="3">
        <v>98</v>
      </c>
      <c r="C62" s="4">
        <v>2002</v>
      </c>
      <c r="D62" s="4">
        <v>11</v>
      </c>
      <c r="E62" s="5">
        <v>128</v>
      </c>
      <c r="F62" s="5">
        <v>43634</v>
      </c>
      <c r="G62" s="5">
        <v>5160.47</v>
      </c>
      <c r="H62" s="5">
        <v>8559.65</v>
      </c>
    </row>
    <row r="63" spans="2:8" ht="15.75" thickBot="1" x14ac:dyDescent="0.3">
      <c r="B63" s="3">
        <v>98</v>
      </c>
      <c r="C63" s="4">
        <v>2002</v>
      </c>
      <c r="D63" s="4">
        <v>12</v>
      </c>
      <c r="E63" s="5">
        <v>1</v>
      </c>
      <c r="F63" s="5">
        <v>3926</v>
      </c>
      <c r="G63" s="5">
        <v>466.02</v>
      </c>
      <c r="H63" s="5">
        <v>557.36</v>
      </c>
    </row>
    <row r="64" spans="2:8" ht="15.75" thickBot="1" x14ac:dyDescent="0.3">
      <c r="B64" s="3">
        <v>98</v>
      </c>
      <c r="C64" s="4">
        <v>2003</v>
      </c>
      <c r="D64" s="4">
        <v>1</v>
      </c>
      <c r="E64" s="5">
        <v>129</v>
      </c>
      <c r="F64" s="5">
        <v>45820</v>
      </c>
      <c r="G64" s="5">
        <v>5536.75</v>
      </c>
      <c r="H64" s="5">
        <v>8927.65</v>
      </c>
    </row>
    <row r="65" spans="2:8" ht="15.75" thickBot="1" x14ac:dyDescent="0.3">
      <c r="B65" s="3">
        <v>98</v>
      </c>
      <c r="C65" s="4">
        <v>2003</v>
      </c>
      <c r="D65" s="4">
        <v>2</v>
      </c>
      <c r="E65" s="5">
        <v>1</v>
      </c>
      <c r="F65" s="5">
        <v>4056</v>
      </c>
      <c r="G65" s="5">
        <v>481.45</v>
      </c>
      <c r="H65" s="5">
        <v>585.44000000000005</v>
      </c>
    </row>
    <row r="66" spans="2:8" ht="15.75" thickBot="1" x14ac:dyDescent="0.3">
      <c r="B66" s="3">
        <v>98</v>
      </c>
      <c r="C66" s="4">
        <v>2003</v>
      </c>
      <c r="D66" s="4">
        <v>3</v>
      </c>
      <c r="E66" s="5">
        <v>129</v>
      </c>
      <c r="F66" s="5">
        <v>47739</v>
      </c>
      <c r="G66" s="5">
        <v>5791.44</v>
      </c>
      <c r="H66" s="5">
        <v>9520.92</v>
      </c>
    </row>
    <row r="67" spans="2:8" ht="15.75" thickBot="1" x14ac:dyDescent="0.3">
      <c r="B67" s="3">
        <v>98</v>
      </c>
      <c r="C67" s="4">
        <v>2003</v>
      </c>
      <c r="D67" s="4">
        <v>4</v>
      </c>
      <c r="E67" s="5">
        <v>2</v>
      </c>
      <c r="F67" s="5">
        <v>4211</v>
      </c>
      <c r="G67" s="5">
        <v>497.43</v>
      </c>
      <c r="H67" s="5">
        <v>616.36</v>
      </c>
    </row>
    <row r="68" spans="2:8" ht="15.75" thickBot="1" x14ac:dyDescent="0.3">
      <c r="B68" s="3">
        <v>98</v>
      </c>
      <c r="C68" s="4">
        <v>2003</v>
      </c>
      <c r="D68" s="4">
        <v>5</v>
      </c>
      <c r="E68" s="5">
        <v>129</v>
      </c>
      <c r="F68" s="5">
        <v>44884</v>
      </c>
      <c r="G68" s="5">
        <v>5451.58</v>
      </c>
      <c r="H68" s="5">
        <v>8879.6</v>
      </c>
    </row>
    <row r="69" spans="2:8" ht="15.75" thickBot="1" x14ac:dyDescent="0.3">
      <c r="B69" s="3">
        <v>98</v>
      </c>
      <c r="C69" s="4">
        <v>2003</v>
      </c>
      <c r="D69" s="4">
        <v>6</v>
      </c>
      <c r="E69" s="5">
        <v>1</v>
      </c>
      <c r="F69" s="5">
        <v>4056</v>
      </c>
      <c r="G69" s="5">
        <v>483.07</v>
      </c>
      <c r="H69" s="5">
        <v>587.41</v>
      </c>
    </row>
    <row r="70" spans="2:8" ht="15.75" thickBot="1" x14ac:dyDescent="0.3">
      <c r="B70" s="3">
        <v>98</v>
      </c>
      <c r="C70" s="4">
        <v>2003</v>
      </c>
      <c r="D70" s="4">
        <v>7</v>
      </c>
      <c r="E70" s="5">
        <v>132</v>
      </c>
      <c r="F70" s="5">
        <v>42997</v>
      </c>
      <c r="G70" s="5">
        <v>5278.34</v>
      </c>
      <c r="H70" s="5">
        <v>8595.8799999999992</v>
      </c>
    </row>
    <row r="71" spans="2:8" ht="15.75" thickBot="1" x14ac:dyDescent="0.3">
      <c r="B71" s="3">
        <v>98</v>
      </c>
      <c r="C71" s="4">
        <v>2003</v>
      </c>
      <c r="D71" s="4">
        <v>8</v>
      </c>
      <c r="E71" s="5">
        <v>1</v>
      </c>
      <c r="F71" s="5">
        <v>4056</v>
      </c>
      <c r="G71" s="5">
        <v>483.07</v>
      </c>
      <c r="H71" s="5">
        <v>587.41</v>
      </c>
    </row>
    <row r="72" spans="2:8" ht="15.75" thickBot="1" x14ac:dyDescent="0.3">
      <c r="B72" s="3">
        <v>98</v>
      </c>
      <c r="C72" s="4">
        <v>2003</v>
      </c>
      <c r="D72" s="4">
        <v>9</v>
      </c>
      <c r="E72" s="5">
        <v>135</v>
      </c>
      <c r="F72" s="5">
        <v>43260</v>
      </c>
      <c r="G72" s="5">
        <v>5449.53</v>
      </c>
      <c r="H72" s="5">
        <v>9009.41</v>
      </c>
    </row>
    <row r="73" spans="2:8" ht="15.75" thickBot="1" x14ac:dyDescent="0.3">
      <c r="B73" s="3">
        <v>98</v>
      </c>
      <c r="C73" s="4">
        <v>2003</v>
      </c>
      <c r="D73" s="4">
        <v>10</v>
      </c>
      <c r="E73" s="5">
        <v>2</v>
      </c>
      <c r="F73" s="5">
        <v>3882</v>
      </c>
      <c r="G73" s="5">
        <v>460.62</v>
      </c>
      <c r="H73" s="5">
        <v>573.35</v>
      </c>
    </row>
    <row r="74" spans="2:8" ht="15.75" thickBot="1" x14ac:dyDescent="0.3">
      <c r="B74" s="3">
        <v>98</v>
      </c>
      <c r="C74" s="4">
        <v>2003</v>
      </c>
      <c r="D74" s="4">
        <v>11</v>
      </c>
      <c r="E74" s="5">
        <v>135</v>
      </c>
      <c r="F74" s="5">
        <v>43793</v>
      </c>
      <c r="G74" s="5">
        <v>5370.41</v>
      </c>
      <c r="H74" s="5">
        <v>8630.0499999999993</v>
      </c>
    </row>
    <row r="75" spans="2:8" ht="15.75" thickBot="1" x14ac:dyDescent="0.3">
      <c r="B75" s="3">
        <v>98</v>
      </c>
      <c r="C75" s="4">
        <v>2003</v>
      </c>
      <c r="D75" s="4">
        <v>12</v>
      </c>
      <c r="E75" s="5">
        <v>1</v>
      </c>
      <c r="F75" s="5">
        <v>3882</v>
      </c>
      <c r="G75" s="5">
        <v>458.46</v>
      </c>
      <c r="H75" s="5">
        <v>557.49</v>
      </c>
    </row>
    <row r="76" spans="2:8" ht="15.75" thickBot="1" x14ac:dyDescent="0.3">
      <c r="B76" s="3">
        <v>98</v>
      </c>
      <c r="C76" s="4">
        <v>2004</v>
      </c>
      <c r="D76" s="4">
        <v>1</v>
      </c>
      <c r="E76" s="5">
        <v>138</v>
      </c>
      <c r="F76" s="5">
        <v>49749</v>
      </c>
      <c r="G76" s="5">
        <v>6022.29</v>
      </c>
      <c r="H76" s="5">
        <v>9788.23</v>
      </c>
    </row>
    <row r="77" spans="2:8" ht="15.75" thickBot="1" x14ac:dyDescent="0.3">
      <c r="B77" s="3">
        <v>98</v>
      </c>
      <c r="C77" s="4">
        <v>2004</v>
      </c>
      <c r="D77" s="4">
        <v>2</v>
      </c>
      <c r="E77" s="5">
        <v>1</v>
      </c>
      <c r="F77" s="5">
        <v>4011</v>
      </c>
      <c r="G77" s="5">
        <v>473.7</v>
      </c>
      <c r="H77" s="5">
        <v>576.02</v>
      </c>
    </row>
    <row r="78" spans="2:8" ht="15.75" thickBot="1" x14ac:dyDescent="0.3">
      <c r="B78" s="3">
        <v>98</v>
      </c>
      <c r="C78" s="4">
        <v>2004</v>
      </c>
      <c r="D78" s="4">
        <v>3</v>
      </c>
      <c r="E78" s="5">
        <v>139</v>
      </c>
      <c r="F78" s="5">
        <v>49842</v>
      </c>
      <c r="G78" s="5">
        <v>6128.83</v>
      </c>
      <c r="H78" s="5">
        <v>9893</v>
      </c>
    </row>
    <row r="79" spans="2:8" ht="15.75" thickBot="1" x14ac:dyDescent="0.3">
      <c r="B79" s="3">
        <v>98</v>
      </c>
      <c r="C79" s="4">
        <v>2004</v>
      </c>
      <c r="D79" s="4">
        <v>4</v>
      </c>
      <c r="E79" s="5">
        <v>1</v>
      </c>
      <c r="F79" s="5">
        <v>4011</v>
      </c>
      <c r="G79" s="5">
        <v>478.51</v>
      </c>
      <c r="H79" s="5">
        <v>581.87</v>
      </c>
    </row>
    <row r="80" spans="2:8" ht="15.75" thickBot="1" x14ac:dyDescent="0.3">
      <c r="B80" s="3">
        <v>98</v>
      </c>
      <c r="C80" s="4">
        <v>2004</v>
      </c>
      <c r="D80" s="4">
        <v>5</v>
      </c>
      <c r="E80" s="5">
        <v>140</v>
      </c>
      <c r="F80" s="5">
        <v>44821</v>
      </c>
      <c r="G80" s="5">
        <v>5543.98</v>
      </c>
      <c r="H80" s="5">
        <v>8826.3700000000008</v>
      </c>
    </row>
    <row r="81" spans="2:8" ht="15.75" thickBot="1" x14ac:dyDescent="0.3">
      <c r="B81" s="3">
        <v>98</v>
      </c>
      <c r="C81" s="4">
        <v>2004</v>
      </c>
      <c r="D81" s="4">
        <v>6</v>
      </c>
      <c r="E81" s="5">
        <v>1</v>
      </c>
      <c r="F81" s="5">
        <v>4011</v>
      </c>
      <c r="G81" s="5">
        <v>478.51</v>
      </c>
      <c r="H81" s="5">
        <v>581.87</v>
      </c>
    </row>
    <row r="82" spans="2:8" ht="15.75" thickBot="1" x14ac:dyDescent="0.3">
      <c r="B82" s="3">
        <v>98</v>
      </c>
      <c r="C82" s="4">
        <v>2004</v>
      </c>
      <c r="D82" s="4">
        <v>7</v>
      </c>
      <c r="E82" s="5">
        <v>141</v>
      </c>
      <c r="F82" s="5">
        <v>45916</v>
      </c>
      <c r="G82" s="5">
        <v>5704.6</v>
      </c>
      <c r="H82" s="5">
        <v>9165.85</v>
      </c>
    </row>
    <row r="83" spans="2:8" ht="15.75" thickBot="1" x14ac:dyDescent="0.3">
      <c r="B83" s="3">
        <v>98</v>
      </c>
      <c r="C83" s="4">
        <v>2004</v>
      </c>
      <c r="D83" s="4">
        <v>8</v>
      </c>
      <c r="E83" s="5">
        <v>1</v>
      </c>
      <c r="F83" s="5">
        <v>4011</v>
      </c>
      <c r="G83" s="5">
        <v>478.51</v>
      </c>
      <c r="H83" s="5">
        <v>581.87</v>
      </c>
    </row>
    <row r="84" spans="2:8" ht="15.75" thickBot="1" x14ac:dyDescent="0.3">
      <c r="B84" s="3">
        <v>98</v>
      </c>
      <c r="C84" s="4">
        <v>2004</v>
      </c>
      <c r="D84" s="4">
        <v>9</v>
      </c>
      <c r="E84" s="5">
        <v>140</v>
      </c>
      <c r="F84" s="5">
        <v>46771</v>
      </c>
      <c r="G84" s="5">
        <v>5876.84</v>
      </c>
      <c r="H84" s="5">
        <v>9539.73</v>
      </c>
    </row>
    <row r="85" spans="2:8" ht="15.75" thickBot="1" x14ac:dyDescent="0.3">
      <c r="B85" s="3">
        <v>98</v>
      </c>
      <c r="C85" s="4">
        <v>2004</v>
      </c>
      <c r="D85" s="4">
        <v>10</v>
      </c>
      <c r="E85" s="5">
        <v>1</v>
      </c>
      <c r="F85" s="5">
        <v>3882</v>
      </c>
      <c r="G85" s="5">
        <v>465.84</v>
      </c>
      <c r="H85" s="5">
        <v>566.47</v>
      </c>
    </row>
    <row r="86" spans="2:8" ht="15.75" thickBot="1" x14ac:dyDescent="0.3">
      <c r="B86" s="3">
        <v>98</v>
      </c>
      <c r="C86" s="4">
        <v>2004</v>
      </c>
      <c r="D86" s="4">
        <v>11</v>
      </c>
      <c r="E86" s="5">
        <v>146</v>
      </c>
      <c r="F86" s="5">
        <v>54596</v>
      </c>
      <c r="G86" s="5">
        <v>6988.48</v>
      </c>
      <c r="H86" s="5">
        <v>11648.86</v>
      </c>
    </row>
    <row r="87" spans="2:8" ht="15.75" thickBot="1" x14ac:dyDescent="0.3">
      <c r="B87" s="3">
        <v>98</v>
      </c>
      <c r="C87" s="4">
        <v>2004</v>
      </c>
      <c r="D87" s="4">
        <v>12</v>
      </c>
      <c r="E87" s="5">
        <v>1</v>
      </c>
      <c r="F87" s="5">
        <v>3882</v>
      </c>
      <c r="G87" s="5">
        <v>465.84</v>
      </c>
      <c r="H87" s="5">
        <v>566.47</v>
      </c>
    </row>
    <row r="88" spans="2:8" ht="15.75" thickBot="1" x14ac:dyDescent="0.3">
      <c r="B88" s="3">
        <v>98</v>
      </c>
      <c r="C88" s="4">
        <v>2005</v>
      </c>
      <c r="D88" s="4">
        <v>1</v>
      </c>
      <c r="E88" s="5">
        <v>148</v>
      </c>
      <c r="F88" s="5">
        <v>55260</v>
      </c>
      <c r="G88" s="5">
        <v>7187.22</v>
      </c>
      <c r="H88" s="5">
        <v>11515.51</v>
      </c>
    </row>
    <row r="89" spans="2:8" ht="15.75" thickBot="1" x14ac:dyDescent="0.3">
      <c r="B89" s="3">
        <v>98</v>
      </c>
      <c r="C89" s="4">
        <v>2005</v>
      </c>
      <c r="D89" s="4">
        <v>2</v>
      </c>
      <c r="E89" s="5">
        <v>1</v>
      </c>
      <c r="F89" s="5">
        <v>4011</v>
      </c>
      <c r="G89" s="5">
        <v>510.2</v>
      </c>
      <c r="H89" s="5">
        <v>620.4</v>
      </c>
    </row>
    <row r="90" spans="2:8" ht="15.75" thickBot="1" x14ac:dyDescent="0.3">
      <c r="B90" s="3">
        <v>98</v>
      </c>
      <c r="C90" s="4">
        <v>2005</v>
      </c>
      <c r="D90" s="4">
        <v>3</v>
      </c>
      <c r="E90" s="5">
        <v>149</v>
      </c>
      <c r="F90" s="5">
        <v>60924</v>
      </c>
      <c r="G90" s="5">
        <v>8216.01</v>
      </c>
      <c r="H90" s="5">
        <v>13006.53</v>
      </c>
    </row>
    <row r="91" spans="2:8" ht="15.75" thickBot="1" x14ac:dyDescent="0.3">
      <c r="B91" s="3">
        <v>98</v>
      </c>
      <c r="C91" s="4">
        <v>2005</v>
      </c>
      <c r="D91" s="4">
        <v>4</v>
      </c>
      <c r="E91" s="5">
        <v>1</v>
      </c>
      <c r="F91" s="5">
        <v>4011</v>
      </c>
      <c r="G91" s="5">
        <v>510.2</v>
      </c>
      <c r="H91" s="5">
        <v>620.4</v>
      </c>
    </row>
    <row r="92" spans="2:8" ht="15.75" thickBot="1" x14ac:dyDescent="0.3">
      <c r="B92" s="3">
        <v>98</v>
      </c>
      <c r="C92" s="4">
        <v>2005</v>
      </c>
      <c r="D92" s="4">
        <v>5</v>
      </c>
      <c r="E92" s="5">
        <v>154</v>
      </c>
      <c r="F92" s="5">
        <v>56129</v>
      </c>
      <c r="G92" s="5">
        <v>7673.3</v>
      </c>
      <c r="H92" s="5">
        <v>12055.2</v>
      </c>
    </row>
    <row r="93" spans="2:8" ht="15.75" thickBot="1" x14ac:dyDescent="0.3">
      <c r="B93" s="3">
        <v>98</v>
      </c>
      <c r="C93" s="4">
        <v>2005</v>
      </c>
      <c r="D93" s="4">
        <v>6</v>
      </c>
      <c r="E93" s="5">
        <v>1</v>
      </c>
      <c r="F93" s="5">
        <v>4011</v>
      </c>
      <c r="G93" s="5">
        <v>510.2</v>
      </c>
      <c r="H93" s="5">
        <v>620.4</v>
      </c>
    </row>
    <row r="94" spans="2:8" ht="15.75" thickBot="1" x14ac:dyDescent="0.3">
      <c r="B94" s="3">
        <v>98</v>
      </c>
      <c r="C94" s="4">
        <v>2005</v>
      </c>
      <c r="D94" s="4">
        <v>7</v>
      </c>
      <c r="E94" s="5">
        <v>151</v>
      </c>
      <c r="F94" s="5">
        <v>56105</v>
      </c>
      <c r="G94" s="5">
        <v>7755.51</v>
      </c>
      <c r="H94" s="5">
        <v>12167.61</v>
      </c>
    </row>
    <row r="95" spans="2:8" ht="15.75" thickBot="1" x14ac:dyDescent="0.3">
      <c r="B95" s="3">
        <v>98</v>
      </c>
      <c r="C95" s="4">
        <v>2005</v>
      </c>
      <c r="D95" s="4">
        <v>8</v>
      </c>
      <c r="E95" s="5">
        <v>2</v>
      </c>
      <c r="F95" s="5">
        <v>4087</v>
      </c>
      <c r="G95" s="5">
        <v>527.13</v>
      </c>
      <c r="H95" s="5">
        <v>656.14</v>
      </c>
    </row>
    <row r="96" spans="2:8" ht="15.75" thickBot="1" x14ac:dyDescent="0.3">
      <c r="B96" s="3">
        <v>98</v>
      </c>
      <c r="C96" s="4">
        <v>2005</v>
      </c>
      <c r="D96" s="4">
        <v>9</v>
      </c>
      <c r="E96" s="5">
        <v>153</v>
      </c>
      <c r="F96" s="5">
        <v>55529</v>
      </c>
      <c r="G96" s="5">
        <v>7706.5</v>
      </c>
      <c r="H96" s="5">
        <v>12127.32</v>
      </c>
    </row>
    <row r="97" spans="2:8" ht="15.75" thickBot="1" x14ac:dyDescent="0.3">
      <c r="B97" s="3">
        <v>98</v>
      </c>
      <c r="C97" s="4">
        <v>2005</v>
      </c>
      <c r="D97" s="4">
        <v>10</v>
      </c>
      <c r="E97" s="5">
        <v>1</v>
      </c>
      <c r="F97" s="5">
        <v>3882</v>
      </c>
      <c r="G97" s="5">
        <v>504.27</v>
      </c>
      <c r="H97" s="5">
        <v>613.20000000000005</v>
      </c>
    </row>
    <row r="98" spans="2:8" ht="15.75" thickBot="1" x14ac:dyDescent="0.3">
      <c r="B98" s="3">
        <v>98</v>
      </c>
      <c r="C98" s="4">
        <v>2005</v>
      </c>
      <c r="D98" s="4">
        <v>11</v>
      </c>
      <c r="E98" s="5">
        <v>152</v>
      </c>
      <c r="F98" s="5">
        <v>54337</v>
      </c>
      <c r="G98" s="5">
        <v>7607.81</v>
      </c>
      <c r="H98" s="5">
        <v>11909.35</v>
      </c>
    </row>
    <row r="99" spans="2:8" ht="15.75" thickBot="1" x14ac:dyDescent="0.3">
      <c r="B99" s="3">
        <v>98</v>
      </c>
      <c r="C99" s="4">
        <v>2005</v>
      </c>
      <c r="D99" s="4">
        <v>12</v>
      </c>
      <c r="E99" s="5">
        <v>2</v>
      </c>
      <c r="F99" s="5">
        <v>4036</v>
      </c>
      <c r="G99" s="5">
        <v>519.37</v>
      </c>
      <c r="H99" s="5">
        <v>642.4</v>
      </c>
    </row>
    <row r="100" spans="2:8" ht="15.75" thickBot="1" x14ac:dyDescent="0.3">
      <c r="B100" s="3">
        <v>98</v>
      </c>
      <c r="C100" s="4">
        <v>2006</v>
      </c>
      <c r="D100" s="4">
        <v>1</v>
      </c>
      <c r="E100" s="5">
        <v>154</v>
      </c>
      <c r="F100" s="5">
        <v>60610</v>
      </c>
      <c r="G100" s="5">
        <v>8322.1200000000008</v>
      </c>
      <c r="H100" s="5">
        <v>13028.57</v>
      </c>
    </row>
    <row r="101" spans="2:8" ht="15.75" thickBot="1" x14ac:dyDescent="0.3">
      <c r="B101" s="3">
        <v>98</v>
      </c>
      <c r="C101" s="4">
        <v>2006</v>
      </c>
      <c r="D101" s="4">
        <v>2</v>
      </c>
      <c r="E101" s="5">
        <v>1</v>
      </c>
      <c r="F101" s="5">
        <v>4011</v>
      </c>
      <c r="G101" s="5">
        <v>521.03</v>
      </c>
      <c r="H101" s="5">
        <v>633.58000000000004</v>
      </c>
    </row>
    <row r="102" spans="2:8" ht="15.75" thickBot="1" x14ac:dyDescent="0.3">
      <c r="B102" s="3">
        <v>98</v>
      </c>
      <c r="C102" s="4">
        <v>2006</v>
      </c>
      <c r="D102" s="4">
        <v>3</v>
      </c>
      <c r="E102" s="5">
        <v>156</v>
      </c>
      <c r="F102" s="5">
        <v>66516</v>
      </c>
      <c r="G102" s="5">
        <v>10215.44</v>
      </c>
      <c r="H102" s="5">
        <v>16045.25</v>
      </c>
    </row>
    <row r="103" spans="2:8" ht="15.75" thickBot="1" x14ac:dyDescent="0.3">
      <c r="B103" s="3">
        <v>98</v>
      </c>
      <c r="C103" s="4">
        <v>2006</v>
      </c>
      <c r="D103" s="4">
        <v>4</v>
      </c>
      <c r="E103" s="5">
        <v>3</v>
      </c>
      <c r="F103" s="5">
        <v>4393</v>
      </c>
      <c r="G103" s="5">
        <v>670.24</v>
      </c>
      <c r="H103" s="5">
        <v>892.93</v>
      </c>
    </row>
    <row r="104" spans="2:8" ht="15.75" thickBot="1" x14ac:dyDescent="0.3">
      <c r="B104" s="3">
        <v>98</v>
      </c>
      <c r="C104" s="4">
        <v>2006</v>
      </c>
      <c r="D104" s="4">
        <v>5</v>
      </c>
      <c r="E104" s="5">
        <v>156</v>
      </c>
      <c r="F104" s="5">
        <v>55989</v>
      </c>
      <c r="G104" s="5">
        <v>9168.01</v>
      </c>
      <c r="H104" s="5">
        <v>14407.89</v>
      </c>
    </row>
    <row r="105" spans="2:8" ht="15.75" thickBot="1" x14ac:dyDescent="0.3">
      <c r="B105" s="3">
        <v>98</v>
      </c>
      <c r="C105" s="4">
        <v>2006</v>
      </c>
      <c r="D105" s="4">
        <v>6</v>
      </c>
      <c r="E105" s="5">
        <v>2</v>
      </c>
      <c r="F105" s="5">
        <v>4214</v>
      </c>
      <c r="G105" s="5">
        <v>648.88</v>
      </c>
      <c r="H105" s="5">
        <v>812.64</v>
      </c>
    </row>
    <row r="106" spans="2:8" ht="15.75" thickBot="1" x14ac:dyDescent="0.3">
      <c r="B106" s="3">
        <v>98</v>
      </c>
      <c r="C106" s="4">
        <v>2006</v>
      </c>
      <c r="D106" s="4">
        <v>7</v>
      </c>
      <c r="E106" s="5">
        <v>157</v>
      </c>
      <c r="F106" s="5">
        <v>58572</v>
      </c>
      <c r="G106" s="5">
        <v>9594.89</v>
      </c>
      <c r="H106" s="5">
        <v>15110.61</v>
      </c>
    </row>
    <row r="107" spans="2:8" ht="15.75" thickBot="1" x14ac:dyDescent="0.3">
      <c r="B107" s="3">
        <v>98</v>
      </c>
      <c r="C107" s="4">
        <v>2006</v>
      </c>
      <c r="D107" s="4">
        <v>8</v>
      </c>
      <c r="E107" s="5">
        <v>1</v>
      </c>
      <c r="F107" s="5">
        <v>4011</v>
      </c>
      <c r="G107" s="5">
        <v>665.83</v>
      </c>
      <c r="H107" s="5">
        <v>809.64</v>
      </c>
    </row>
    <row r="108" spans="2:8" ht="15.75" thickBot="1" x14ac:dyDescent="0.3">
      <c r="B108" s="3">
        <v>98</v>
      </c>
      <c r="C108" s="4">
        <v>2006</v>
      </c>
      <c r="D108" s="4">
        <v>9</v>
      </c>
      <c r="E108" s="5">
        <v>159</v>
      </c>
      <c r="F108" s="5">
        <v>56600</v>
      </c>
      <c r="G108" s="5">
        <v>9767.76</v>
      </c>
      <c r="H108" s="5">
        <v>15274.4</v>
      </c>
    </row>
    <row r="109" spans="2:8" ht="15.75" thickBot="1" x14ac:dyDescent="0.3">
      <c r="B109" s="3">
        <v>98</v>
      </c>
      <c r="C109" s="4">
        <v>2006</v>
      </c>
      <c r="D109" s="4">
        <v>10</v>
      </c>
      <c r="E109" s="5">
        <v>1</v>
      </c>
      <c r="F109" s="5">
        <v>3882</v>
      </c>
      <c r="G109" s="5">
        <v>644.41</v>
      </c>
      <c r="H109" s="5">
        <v>783.61</v>
      </c>
    </row>
    <row r="110" spans="2:8" ht="15.75" thickBot="1" x14ac:dyDescent="0.3">
      <c r="B110" s="3">
        <v>98</v>
      </c>
      <c r="C110" s="4">
        <v>2006</v>
      </c>
      <c r="D110" s="4">
        <v>11</v>
      </c>
      <c r="E110" s="5">
        <v>160</v>
      </c>
      <c r="F110" s="5">
        <v>62148</v>
      </c>
      <c r="G110" s="5">
        <v>10705.32</v>
      </c>
      <c r="H110" s="5">
        <v>16724.73</v>
      </c>
    </row>
    <row r="111" spans="2:8" ht="15.75" thickBot="1" x14ac:dyDescent="0.3">
      <c r="B111" s="3">
        <v>98</v>
      </c>
      <c r="C111" s="4">
        <v>2006</v>
      </c>
      <c r="D111" s="4">
        <v>12</v>
      </c>
      <c r="E111" s="5">
        <v>1</v>
      </c>
      <c r="F111" s="5">
        <v>4783</v>
      </c>
      <c r="G111" s="5">
        <v>759.59</v>
      </c>
      <c r="H111" s="5">
        <v>923.66</v>
      </c>
    </row>
    <row r="112" spans="2:8" ht="15.75" thickBot="1" x14ac:dyDescent="0.3">
      <c r="B112" s="3">
        <v>98</v>
      </c>
      <c r="C112" s="4">
        <v>2007</v>
      </c>
      <c r="D112" s="4">
        <v>1</v>
      </c>
      <c r="E112" s="5">
        <v>163</v>
      </c>
      <c r="F112" s="5">
        <v>67372</v>
      </c>
      <c r="G112" s="5">
        <v>11456.16</v>
      </c>
      <c r="H112" s="5">
        <v>18155.98</v>
      </c>
    </row>
    <row r="113" spans="2:8" ht="15.75" thickBot="1" x14ac:dyDescent="0.3">
      <c r="B113" s="3">
        <v>98</v>
      </c>
      <c r="C113" s="4">
        <v>2007</v>
      </c>
      <c r="D113" s="4">
        <v>2</v>
      </c>
      <c r="E113" s="5">
        <v>1</v>
      </c>
      <c r="F113" s="5">
        <v>4943</v>
      </c>
      <c r="G113" s="5">
        <v>820.54</v>
      </c>
      <c r="H113" s="5">
        <v>997.77</v>
      </c>
    </row>
    <row r="114" spans="2:8" ht="15.75" thickBot="1" x14ac:dyDescent="0.3">
      <c r="B114" s="3">
        <v>98</v>
      </c>
      <c r="C114" s="4">
        <v>2007</v>
      </c>
      <c r="D114" s="4">
        <v>3</v>
      </c>
      <c r="E114" s="5">
        <v>162</v>
      </c>
      <c r="F114" s="5">
        <v>68248</v>
      </c>
      <c r="G114" s="5">
        <v>11671.67</v>
      </c>
      <c r="H114" s="5">
        <v>18358.259999999998</v>
      </c>
    </row>
    <row r="115" spans="2:8" ht="15.75" thickBot="1" x14ac:dyDescent="0.3">
      <c r="B115" s="3">
        <v>98</v>
      </c>
      <c r="C115" s="4">
        <v>2007</v>
      </c>
      <c r="D115" s="4">
        <v>4</v>
      </c>
      <c r="E115" s="5">
        <v>1</v>
      </c>
      <c r="F115" s="5">
        <v>4943</v>
      </c>
      <c r="G115" s="5">
        <v>820.54</v>
      </c>
      <c r="H115" s="5">
        <v>997.77</v>
      </c>
    </row>
    <row r="116" spans="2:8" ht="15.75" thickBot="1" x14ac:dyDescent="0.3">
      <c r="B116" s="3">
        <v>98</v>
      </c>
      <c r="C116" s="4">
        <v>2007</v>
      </c>
      <c r="D116" s="4">
        <v>5</v>
      </c>
      <c r="E116" s="5">
        <v>163</v>
      </c>
      <c r="F116" s="5">
        <v>66444</v>
      </c>
      <c r="G116" s="5">
        <v>11205.83</v>
      </c>
      <c r="H116" s="5">
        <v>17773.22</v>
      </c>
    </row>
    <row r="117" spans="2:8" ht="15.75" thickBot="1" x14ac:dyDescent="0.3">
      <c r="B117" s="3">
        <v>98</v>
      </c>
      <c r="C117" s="4">
        <v>2007</v>
      </c>
      <c r="D117" s="4">
        <v>6</v>
      </c>
      <c r="E117" s="5">
        <v>3</v>
      </c>
      <c r="F117" s="5">
        <v>5092</v>
      </c>
      <c r="G117" s="5">
        <v>869.6</v>
      </c>
      <c r="H117" s="5">
        <v>1073.3499999999999</v>
      </c>
    </row>
    <row r="118" spans="2:8" ht="15.75" thickBot="1" x14ac:dyDescent="0.3">
      <c r="B118" s="3">
        <v>98</v>
      </c>
      <c r="C118" s="4">
        <v>2007</v>
      </c>
      <c r="D118" s="4">
        <v>7</v>
      </c>
      <c r="E118" s="5">
        <v>162</v>
      </c>
      <c r="F118" s="5">
        <v>65590</v>
      </c>
      <c r="G118" s="5">
        <v>11178.95</v>
      </c>
      <c r="H118" s="5">
        <v>17588.54</v>
      </c>
    </row>
    <row r="119" spans="2:8" ht="15.75" thickBot="1" x14ac:dyDescent="0.3">
      <c r="B119" s="3">
        <v>98</v>
      </c>
      <c r="C119" s="4">
        <v>2007</v>
      </c>
      <c r="D119" s="4">
        <v>8</v>
      </c>
      <c r="E119" s="5">
        <v>1</v>
      </c>
      <c r="F119" s="5">
        <v>4943</v>
      </c>
      <c r="G119" s="5">
        <v>820.54</v>
      </c>
      <c r="H119" s="5">
        <v>997.77</v>
      </c>
    </row>
    <row r="120" spans="2:8" ht="15.75" thickBot="1" x14ac:dyDescent="0.3">
      <c r="B120" s="3">
        <v>98</v>
      </c>
      <c r="C120" s="4">
        <v>2007</v>
      </c>
      <c r="D120" s="4">
        <v>9</v>
      </c>
      <c r="E120" s="5">
        <v>165</v>
      </c>
      <c r="F120" s="5">
        <v>65531</v>
      </c>
      <c r="G120" s="5">
        <v>11730.9</v>
      </c>
      <c r="H120" s="5">
        <v>18397.099999999999</v>
      </c>
    </row>
    <row r="121" spans="2:8" ht="15.75" thickBot="1" x14ac:dyDescent="0.3">
      <c r="B121" s="3">
        <v>98</v>
      </c>
      <c r="C121" s="4">
        <v>2007</v>
      </c>
      <c r="D121" s="4">
        <v>10</v>
      </c>
      <c r="E121" s="5">
        <v>1</v>
      </c>
      <c r="F121" s="5">
        <v>4783</v>
      </c>
      <c r="G121" s="5">
        <v>849.46</v>
      </c>
      <c r="H121" s="5">
        <v>1032.95</v>
      </c>
    </row>
    <row r="122" spans="2:8" ht="15.75" thickBot="1" x14ac:dyDescent="0.3">
      <c r="B122" s="3">
        <v>98</v>
      </c>
      <c r="C122" s="4">
        <v>2007</v>
      </c>
      <c r="D122" s="4">
        <v>11</v>
      </c>
      <c r="E122" s="5">
        <v>176</v>
      </c>
      <c r="F122" s="5">
        <v>61651</v>
      </c>
      <c r="G122" s="5">
        <v>11268.45</v>
      </c>
      <c r="H122" s="5">
        <v>18192.87</v>
      </c>
    </row>
    <row r="123" spans="2:8" ht="15.75" thickBot="1" x14ac:dyDescent="0.3">
      <c r="B123" s="3">
        <v>98</v>
      </c>
      <c r="C123" s="4">
        <v>2007</v>
      </c>
      <c r="D123" s="4">
        <v>12</v>
      </c>
      <c r="E123" s="5">
        <v>3</v>
      </c>
      <c r="F123" s="5">
        <v>6121</v>
      </c>
      <c r="G123" s="5">
        <v>1138.2</v>
      </c>
      <c r="H123" s="5">
        <v>1562.4</v>
      </c>
    </row>
    <row r="124" spans="2:8" ht="15.75" thickBot="1" x14ac:dyDescent="0.3">
      <c r="B124" s="3">
        <v>98</v>
      </c>
      <c r="C124" s="4">
        <v>2008</v>
      </c>
      <c r="D124" s="4">
        <v>1</v>
      </c>
      <c r="E124" s="5">
        <v>178</v>
      </c>
      <c r="F124" s="5">
        <v>68370</v>
      </c>
      <c r="G124" s="5">
        <v>12719.37</v>
      </c>
      <c r="H124" s="5">
        <v>19505.78</v>
      </c>
    </row>
    <row r="125" spans="2:8" ht="15.75" thickBot="1" x14ac:dyDescent="0.3">
      <c r="B125" s="3">
        <v>98</v>
      </c>
      <c r="C125" s="4">
        <v>2008</v>
      </c>
      <c r="D125" s="4">
        <v>2</v>
      </c>
      <c r="E125" s="5">
        <v>1</v>
      </c>
      <c r="F125" s="5">
        <v>4943</v>
      </c>
      <c r="G125" s="5">
        <v>877.88</v>
      </c>
      <c r="H125" s="5">
        <v>1067.5</v>
      </c>
    </row>
    <row r="126" spans="2:8" ht="15.75" thickBot="1" x14ac:dyDescent="0.3">
      <c r="B126" s="3">
        <v>98</v>
      </c>
      <c r="C126" s="4">
        <v>2008</v>
      </c>
      <c r="D126" s="4">
        <v>3</v>
      </c>
      <c r="E126" s="5">
        <v>179</v>
      </c>
      <c r="F126" s="5">
        <v>82586</v>
      </c>
      <c r="G126" s="5">
        <v>15339.6</v>
      </c>
      <c r="H126" s="5">
        <v>23541.43</v>
      </c>
    </row>
    <row r="127" spans="2:8" ht="15.75" thickBot="1" x14ac:dyDescent="0.3">
      <c r="B127" s="3">
        <v>98</v>
      </c>
      <c r="C127" s="4">
        <v>2008</v>
      </c>
      <c r="D127" s="4">
        <v>4</v>
      </c>
      <c r="E127" s="5">
        <v>1</v>
      </c>
      <c r="F127" s="5">
        <v>4943</v>
      </c>
      <c r="G127" s="5">
        <v>877.88</v>
      </c>
      <c r="H127" s="5">
        <v>1067.5</v>
      </c>
    </row>
    <row r="128" spans="2:8" ht="15.75" thickBot="1" x14ac:dyDescent="0.3">
      <c r="B128" s="3">
        <v>98</v>
      </c>
      <c r="C128" s="4">
        <v>2008</v>
      </c>
      <c r="D128" s="4">
        <v>5</v>
      </c>
      <c r="E128" s="5">
        <v>180</v>
      </c>
      <c r="F128" s="5">
        <v>72620</v>
      </c>
      <c r="G128" s="5">
        <v>13368.27</v>
      </c>
      <c r="H128" s="5">
        <v>20377.580000000002</v>
      </c>
    </row>
    <row r="129" spans="2:8" ht="15.75" thickBot="1" x14ac:dyDescent="0.3">
      <c r="B129" s="3">
        <v>98</v>
      </c>
      <c r="C129" s="4">
        <v>2008</v>
      </c>
      <c r="D129" s="4">
        <v>6</v>
      </c>
      <c r="E129" s="5">
        <v>1</v>
      </c>
      <c r="F129" s="5">
        <v>4943</v>
      </c>
      <c r="G129" s="5">
        <v>877.88</v>
      </c>
      <c r="H129" s="5">
        <v>1067.5</v>
      </c>
    </row>
    <row r="130" spans="2:8" ht="15.75" thickBot="1" x14ac:dyDescent="0.3">
      <c r="B130" s="3">
        <v>98</v>
      </c>
      <c r="C130" s="4">
        <v>2008</v>
      </c>
      <c r="D130" s="4">
        <v>7</v>
      </c>
      <c r="E130" s="5">
        <v>183</v>
      </c>
      <c r="F130" s="5">
        <v>68010</v>
      </c>
      <c r="G130" s="5">
        <v>13146.88</v>
      </c>
      <c r="H130" s="5">
        <v>19792.259999999998</v>
      </c>
    </row>
    <row r="131" spans="2:8" ht="15.75" thickBot="1" x14ac:dyDescent="0.3">
      <c r="B131" s="3">
        <v>98</v>
      </c>
      <c r="C131" s="4">
        <v>2008</v>
      </c>
      <c r="D131" s="4">
        <v>8</v>
      </c>
      <c r="E131" s="5">
        <v>1</v>
      </c>
      <c r="F131" s="5">
        <v>4943</v>
      </c>
      <c r="G131" s="5">
        <v>952.02</v>
      </c>
      <c r="H131" s="5">
        <v>1157.6500000000001</v>
      </c>
    </row>
    <row r="132" spans="2:8" ht="15.75" thickBot="1" x14ac:dyDescent="0.3">
      <c r="B132" s="3">
        <v>98</v>
      </c>
      <c r="C132" s="4">
        <v>2008</v>
      </c>
      <c r="D132" s="4">
        <v>9</v>
      </c>
      <c r="E132" s="5">
        <v>183</v>
      </c>
      <c r="F132" s="5">
        <v>71498</v>
      </c>
      <c r="G132" s="5">
        <v>14616.9</v>
      </c>
      <c r="H132" s="5">
        <v>22445.06</v>
      </c>
    </row>
    <row r="133" spans="2:8" ht="15.75" thickBot="1" x14ac:dyDescent="0.3">
      <c r="B133" s="3">
        <v>98</v>
      </c>
      <c r="C133" s="4">
        <v>2008</v>
      </c>
      <c r="D133" s="4">
        <v>10</v>
      </c>
      <c r="E133" s="5">
        <v>1</v>
      </c>
      <c r="F133" s="5">
        <v>4783</v>
      </c>
      <c r="G133" s="5">
        <v>967.12</v>
      </c>
      <c r="H133" s="5">
        <v>1176.02</v>
      </c>
    </row>
    <row r="134" spans="2:8" ht="15.75" thickBot="1" x14ac:dyDescent="0.3">
      <c r="B134" s="3">
        <v>98</v>
      </c>
      <c r="C134" s="4">
        <v>2008</v>
      </c>
      <c r="D134" s="4">
        <v>11</v>
      </c>
      <c r="E134" s="5">
        <v>183</v>
      </c>
      <c r="F134" s="5">
        <v>75329</v>
      </c>
      <c r="G134" s="5">
        <v>15896.09</v>
      </c>
      <c r="H134" s="5">
        <v>24149.62</v>
      </c>
    </row>
    <row r="135" spans="2:8" ht="15.75" thickBot="1" x14ac:dyDescent="0.3">
      <c r="B135" s="3">
        <v>98</v>
      </c>
      <c r="C135" s="4">
        <v>2008</v>
      </c>
      <c r="D135" s="4">
        <v>12</v>
      </c>
      <c r="E135" s="5">
        <v>1</v>
      </c>
      <c r="F135" s="5">
        <v>4783</v>
      </c>
      <c r="G135" s="5">
        <v>999.22</v>
      </c>
      <c r="H135" s="5">
        <v>1215.06</v>
      </c>
    </row>
    <row r="136" spans="2:8" ht="15.75" thickBot="1" x14ac:dyDescent="0.3">
      <c r="B136" s="3">
        <v>98</v>
      </c>
      <c r="C136" s="4">
        <v>2009</v>
      </c>
      <c r="D136" s="4">
        <v>1</v>
      </c>
      <c r="E136" s="5">
        <v>196</v>
      </c>
      <c r="F136" s="5">
        <v>84030</v>
      </c>
      <c r="G136" s="5">
        <v>18670.080000000002</v>
      </c>
      <c r="H136" s="5">
        <v>28108.560000000001</v>
      </c>
    </row>
    <row r="137" spans="2:8" ht="15.75" thickBot="1" x14ac:dyDescent="0.3">
      <c r="B137" s="3">
        <v>98</v>
      </c>
      <c r="C137" s="4">
        <v>2009</v>
      </c>
      <c r="D137" s="4">
        <v>2</v>
      </c>
      <c r="E137" s="5">
        <v>1</v>
      </c>
      <c r="F137" s="5">
        <v>4085</v>
      </c>
      <c r="G137" s="5">
        <v>839.47</v>
      </c>
      <c r="H137" s="5">
        <v>1020.8</v>
      </c>
    </row>
    <row r="138" spans="2:8" ht="15.75" thickBot="1" x14ac:dyDescent="0.3">
      <c r="B138" s="3">
        <v>98</v>
      </c>
      <c r="C138" s="4">
        <v>2009</v>
      </c>
      <c r="D138" s="4">
        <v>3</v>
      </c>
      <c r="E138" s="5">
        <v>197</v>
      </c>
      <c r="F138" s="5">
        <v>77309</v>
      </c>
      <c r="G138" s="5">
        <v>16881.189999999999</v>
      </c>
      <c r="H138" s="5">
        <v>25048.41</v>
      </c>
    </row>
    <row r="139" spans="2:8" ht="15.75" thickBot="1" x14ac:dyDescent="0.3">
      <c r="B139" s="3">
        <v>98</v>
      </c>
      <c r="C139" s="4">
        <v>2009</v>
      </c>
      <c r="D139" s="4">
        <v>4</v>
      </c>
      <c r="E139" s="5">
        <v>1</v>
      </c>
      <c r="F139" s="5">
        <v>4890</v>
      </c>
      <c r="G139" s="5">
        <v>1004.9</v>
      </c>
      <c r="H139" s="5">
        <v>1221.96</v>
      </c>
    </row>
    <row r="140" spans="2:8" ht="15.75" thickBot="1" x14ac:dyDescent="0.3">
      <c r="B140" s="3">
        <v>98</v>
      </c>
      <c r="C140" s="4">
        <v>2009</v>
      </c>
      <c r="D140" s="4">
        <v>5</v>
      </c>
      <c r="E140" s="5">
        <v>197</v>
      </c>
      <c r="F140" s="5">
        <v>81051</v>
      </c>
      <c r="G140" s="5">
        <v>17453.79</v>
      </c>
      <c r="H140" s="5">
        <v>26153.75</v>
      </c>
    </row>
    <row r="141" spans="2:8" ht="15.75" thickBot="1" x14ac:dyDescent="0.3">
      <c r="B141" s="3">
        <v>98</v>
      </c>
      <c r="C141" s="4">
        <v>2009</v>
      </c>
      <c r="D141" s="4">
        <v>6</v>
      </c>
      <c r="E141" s="5">
        <v>1</v>
      </c>
      <c r="F141" s="5">
        <v>5655</v>
      </c>
      <c r="G141" s="5">
        <v>1171.1500000000001</v>
      </c>
      <c r="H141" s="5">
        <v>1424.12</v>
      </c>
    </row>
    <row r="142" spans="2:8" ht="15.75" thickBot="1" x14ac:dyDescent="0.3">
      <c r="B142" s="3">
        <v>98</v>
      </c>
      <c r="C142" s="4">
        <v>2009</v>
      </c>
      <c r="D142" s="4">
        <v>7</v>
      </c>
      <c r="E142" s="5">
        <v>200</v>
      </c>
      <c r="F142" s="5">
        <v>77971</v>
      </c>
      <c r="G142" s="5">
        <v>16791.09</v>
      </c>
      <c r="H142" s="5">
        <v>25514.95</v>
      </c>
    </row>
    <row r="143" spans="2:8" ht="15.75" thickBot="1" x14ac:dyDescent="0.3">
      <c r="B143" s="3">
        <v>98</v>
      </c>
      <c r="C143" s="4">
        <v>2009</v>
      </c>
      <c r="D143" s="4">
        <v>8</v>
      </c>
      <c r="E143" s="5">
        <v>1</v>
      </c>
      <c r="F143" s="5">
        <v>5756</v>
      </c>
      <c r="G143" s="5">
        <v>1192.07</v>
      </c>
      <c r="H143" s="5">
        <v>1449.55</v>
      </c>
    </row>
    <row r="144" spans="2:8" ht="15.75" thickBot="1" x14ac:dyDescent="0.3">
      <c r="B144" s="3">
        <v>98</v>
      </c>
      <c r="C144" s="4">
        <v>2009</v>
      </c>
      <c r="D144" s="4">
        <v>9</v>
      </c>
      <c r="E144" s="5">
        <v>196</v>
      </c>
      <c r="F144" s="5">
        <v>81849</v>
      </c>
      <c r="G144" s="5">
        <v>17392.12</v>
      </c>
      <c r="H144" s="5">
        <v>26311.43</v>
      </c>
    </row>
    <row r="145" spans="2:8" ht="15.75" thickBot="1" x14ac:dyDescent="0.3">
      <c r="B145" s="3">
        <v>98</v>
      </c>
      <c r="C145" s="4">
        <v>2009</v>
      </c>
      <c r="D145" s="4">
        <v>10</v>
      </c>
      <c r="E145" s="5">
        <v>1</v>
      </c>
      <c r="F145" s="5">
        <v>4894</v>
      </c>
      <c r="G145" s="5">
        <v>1013.55</v>
      </c>
      <c r="H145" s="5">
        <v>1232.47</v>
      </c>
    </row>
    <row r="146" spans="2:8" ht="15.75" thickBot="1" x14ac:dyDescent="0.3">
      <c r="B146" s="3">
        <v>98</v>
      </c>
      <c r="C146" s="4">
        <v>2009</v>
      </c>
      <c r="D146" s="4">
        <v>11</v>
      </c>
      <c r="E146" s="5">
        <v>201</v>
      </c>
      <c r="F146" s="5">
        <v>74283</v>
      </c>
      <c r="G146" s="5">
        <v>15466.97</v>
      </c>
      <c r="H146" s="5">
        <v>23412.14</v>
      </c>
    </row>
    <row r="147" spans="2:8" ht="15.75" thickBot="1" x14ac:dyDescent="0.3">
      <c r="B147" s="3">
        <v>98</v>
      </c>
      <c r="C147" s="4">
        <v>2009</v>
      </c>
      <c r="D147" s="4">
        <v>12</v>
      </c>
      <c r="E147" s="5">
        <v>1</v>
      </c>
      <c r="F147" s="5">
        <v>4094</v>
      </c>
      <c r="G147" s="5">
        <v>847.87</v>
      </c>
      <c r="H147" s="5">
        <v>1031.01</v>
      </c>
    </row>
    <row r="148" spans="2:8" ht="15.75" thickBot="1" x14ac:dyDescent="0.3">
      <c r="B148" s="3">
        <v>98</v>
      </c>
      <c r="C148" s="4">
        <v>2010</v>
      </c>
      <c r="D148" s="4">
        <v>1</v>
      </c>
      <c r="E148" s="5">
        <v>201</v>
      </c>
      <c r="F148" s="5">
        <v>87342</v>
      </c>
      <c r="G148" s="5">
        <v>18844.560000000001</v>
      </c>
      <c r="H148" s="5">
        <v>27641.83</v>
      </c>
    </row>
    <row r="149" spans="2:8" ht="15.75" thickBot="1" x14ac:dyDescent="0.3">
      <c r="B149" s="3">
        <v>98</v>
      </c>
      <c r="C149" s="4">
        <v>2010</v>
      </c>
      <c r="D149" s="4">
        <v>2</v>
      </c>
      <c r="E149" s="5">
        <v>3</v>
      </c>
      <c r="F149" s="5">
        <v>5390</v>
      </c>
      <c r="G149" s="5">
        <v>1211.78</v>
      </c>
      <c r="H149" s="5">
        <v>1604.56</v>
      </c>
    </row>
    <row r="150" spans="2:8" ht="15.75" thickBot="1" x14ac:dyDescent="0.3">
      <c r="B150" s="3">
        <v>98</v>
      </c>
      <c r="C150" s="4">
        <v>2010</v>
      </c>
      <c r="D150" s="4">
        <v>3</v>
      </c>
      <c r="E150" s="5">
        <v>199</v>
      </c>
      <c r="F150" s="5">
        <v>82890</v>
      </c>
      <c r="G150" s="5">
        <v>17524.28</v>
      </c>
      <c r="H150" s="5">
        <v>25762.55</v>
      </c>
    </row>
    <row r="151" spans="2:8" ht="15.75" thickBot="1" x14ac:dyDescent="0.3">
      <c r="B151" s="3">
        <v>98</v>
      </c>
      <c r="C151" s="4">
        <v>2010</v>
      </c>
      <c r="D151" s="4">
        <v>4</v>
      </c>
      <c r="E151" s="5">
        <v>1</v>
      </c>
      <c r="F151" s="5">
        <v>4890</v>
      </c>
      <c r="G151" s="5">
        <v>1012.72</v>
      </c>
      <c r="H151" s="5">
        <v>1231.47</v>
      </c>
    </row>
    <row r="152" spans="2:8" ht="15.75" thickBot="1" x14ac:dyDescent="0.3">
      <c r="B152" s="3">
        <v>98</v>
      </c>
      <c r="C152" s="4">
        <v>2010</v>
      </c>
      <c r="D152" s="4">
        <v>5</v>
      </c>
      <c r="E152" s="5">
        <v>199</v>
      </c>
      <c r="F152" s="5">
        <v>89318</v>
      </c>
      <c r="G152" s="5">
        <v>19279.560000000001</v>
      </c>
      <c r="H152" s="5">
        <v>28611.75</v>
      </c>
    </row>
    <row r="153" spans="2:8" ht="15.75" thickBot="1" x14ac:dyDescent="0.3">
      <c r="B153" s="3">
        <v>98</v>
      </c>
      <c r="C153" s="4">
        <v>2010</v>
      </c>
      <c r="D153" s="4">
        <v>6</v>
      </c>
      <c r="E153" s="5">
        <v>1</v>
      </c>
      <c r="F153" s="5">
        <v>5655</v>
      </c>
      <c r="G153" s="5">
        <v>1440.89</v>
      </c>
      <c r="H153" s="5">
        <v>1752.13</v>
      </c>
    </row>
    <row r="154" spans="2:8" ht="15.75" thickBot="1" x14ac:dyDescent="0.3">
      <c r="B154" s="3">
        <v>98</v>
      </c>
      <c r="C154" s="4">
        <v>2010</v>
      </c>
      <c r="D154" s="4">
        <v>7</v>
      </c>
      <c r="E154" s="5">
        <v>199</v>
      </c>
      <c r="F154" s="5">
        <v>84697</v>
      </c>
      <c r="G154" s="5">
        <v>19584.14</v>
      </c>
      <c r="H154" s="5">
        <v>29411.33</v>
      </c>
    </row>
    <row r="155" spans="2:8" ht="15.75" thickBot="1" x14ac:dyDescent="0.3">
      <c r="B155" s="3">
        <v>98</v>
      </c>
      <c r="C155" s="4">
        <v>2010</v>
      </c>
      <c r="D155" s="4">
        <v>8</v>
      </c>
      <c r="E155" s="5">
        <v>1</v>
      </c>
      <c r="F155" s="5">
        <v>5756</v>
      </c>
      <c r="G155" s="5">
        <v>1466.63</v>
      </c>
      <c r="H155" s="5">
        <v>1783.42</v>
      </c>
    </row>
    <row r="156" spans="2:8" ht="15.75" thickBot="1" x14ac:dyDescent="0.3">
      <c r="B156" s="3">
        <v>98</v>
      </c>
      <c r="C156" s="4">
        <v>2010</v>
      </c>
      <c r="D156" s="4">
        <v>9</v>
      </c>
      <c r="E156" s="5">
        <v>200</v>
      </c>
      <c r="F156" s="5">
        <v>84974</v>
      </c>
      <c r="G156" s="5">
        <v>20260.98</v>
      </c>
      <c r="H156" s="5">
        <v>30620.42</v>
      </c>
    </row>
    <row r="157" spans="2:8" ht="15.75" thickBot="1" x14ac:dyDescent="0.3">
      <c r="B157" s="3">
        <v>98</v>
      </c>
      <c r="C157" s="4">
        <v>2010</v>
      </c>
      <c r="D157" s="4">
        <v>10</v>
      </c>
      <c r="E157" s="5">
        <v>1</v>
      </c>
      <c r="F157" s="5">
        <v>4894</v>
      </c>
      <c r="G157" s="5">
        <v>1244.05</v>
      </c>
      <c r="H157" s="5">
        <v>1512.76</v>
      </c>
    </row>
    <row r="158" spans="2:8" ht="15.75" thickBot="1" x14ac:dyDescent="0.3">
      <c r="B158" s="3">
        <v>98</v>
      </c>
      <c r="C158" s="4">
        <v>2010</v>
      </c>
      <c r="D158" s="4">
        <v>11</v>
      </c>
      <c r="E158" s="5">
        <v>201</v>
      </c>
      <c r="F158" s="5">
        <v>76367</v>
      </c>
      <c r="G158" s="5">
        <v>18022.060000000001</v>
      </c>
      <c r="H158" s="5">
        <v>27658</v>
      </c>
    </row>
    <row r="159" spans="2:8" ht="15.75" thickBot="1" x14ac:dyDescent="0.3">
      <c r="B159" s="3">
        <v>98</v>
      </c>
      <c r="C159" s="4">
        <v>2010</v>
      </c>
      <c r="D159" s="4">
        <v>12</v>
      </c>
      <c r="E159" s="5">
        <v>2</v>
      </c>
      <c r="F159" s="5">
        <v>4098</v>
      </c>
      <c r="G159" s="5">
        <v>1057.08</v>
      </c>
      <c r="H159" s="5">
        <v>1285.07</v>
      </c>
    </row>
    <row r="160" spans="2:8" ht="15.75" thickBot="1" x14ac:dyDescent="0.3">
      <c r="B160" s="3">
        <v>98</v>
      </c>
      <c r="C160" s="4">
        <v>2011</v>
      </c>
      <c r="D160" s="4">
        <v>1</v>
      </c>
      <c r="E160" s="5">
        <v>200</v>
      </c>
      <c r="F160" s="5">
        <v>85163</v>
      </c>
      <c r="G160" s="5">
        <v>21488.46</v>
      </c>
      <c r="H160" s="5">
        <v>31713.55</v>
      </c>
    </row>
    <row r="161" spans="2:8" ht="15.75" thickBot="1" x14ac:dyDescent="0.3">
      <c r="B161" s="3">
        <v>98</v>
      </c>
      <c r="C161" s="4">
        <v>2011</v>
      </c>
      <c r="D161" s="4">
        <v>2</v>
      </c>
      <c r="E161" s="5">
        <v>1</v>
      </c>
      <c r="F161" s="5">
        <v>4085</v>
      </c>
      <c r="G161" s="5">
        <v>1047.3900000000001</v>
      </c>
      <c r="H161" s="5">
        <v>1273.6199999999999</v>
      </c>
    </row>
    <row r="162" spans="2:8" ht="15.75" thickBot="1" x14ac:dyDescent="0.3">
      <c r="B162" s="3">
        <v>98</v>
      </c>
      <c r="C162" s="4">
        <v>2011</v>
      </c>
      <c r="D162" s="4">
        <v>3</v>
      </c>
      <c r="E162" s="5">
        <v>204</v>
      </c>
      <c r="F162" s="5">
        <v>80979</v>
      </c>
      <c r="G162" s="5">
        <v>20237.810000000001</v>
      </c>
      <c r="H162" s="5">
        <v>29928.86</v>
      </c>
    </row>
    <row r="163" spans="2:8" ht="15.75" thickBot="1" x14ac:dyDescent="0.3">
      <c r="B163" s="3">
        <v>98</v>
      </c>
      <c r="C163" s="4">
        <v>2011</v>
      </c>
      <c r="D163" s="4">
        <v>4</v>
      </c>
      <c r="E163" s="5">
        <v>1</v>
      </c>
      <c r="F163" s="5">
        <v>4890</v>
      </c>
      <c r="G163" s="5">
        <v>1253.8</v>
      </c>
      <c r="H163" s="5">
        <v>1524.62</v>
      </c>
    </row>
    <row r="164" spans="2:8" ht="15.75" thickBot="1" x14ac:dyDescent="0.3">
      <c r="B164" s="3">
        <v>98</v>
      </c>
      <c r="C164" s="4">
        <v>2011</v>
      </c>
      <c r="D164" s="4">
        <v>5</v>
      </c>
      <c r="E164" s="5">
        <v>205</v>
      </c>
      <c r="F164" s="5">
        <v>81338</v>
      </c>
      <c r="G164" s="5">
        <v>20174</v>
      </c>
      <c r="H164" s="5">
        <v>30324.49</v>
      </c>
    </row>
    <row r="165" spans="2:8" ht="15.75" thickBot="1" x14ac:dyDescent="0.3">
      <c r="B165" s="3">
        <v>98</v>
      </c>
      <c r="C165" s="4">
        <v>2011</v>
      </c>
      <c r="D165" s="4">
        <v>6</v>
      </c>
      <c r="E165" s="5">
        <v>1</v>
      </c>
      <c r="F165" s="5">
        <v>5655</v>
      </c>
      <c r="G165" s="5">
        <v>1449.94</v>
      </c>
      <c r="H165" s="5">
        <v>1763.13</v>
      </c>
    </row>
    <row r="166" spans="2:8" ht="15.75" thickBot="1" x14ac:dyDescent="0.3">
      <c r="B166" s="3">
        <v>98</v>
      </c>
      <c r="C166" s="4">
        <v>2011</v>
      </c>
      <c r="D166" s="4">
        <v>7</v>
      </c>
      <c r="E166" s="5">
        <v>206</v>
      </c>
      <c r="F166" s="5">
        <v>85461</v>
      </c>
      <c r="G166" s="5">
        <v>21608.59</v>
      </c>
      <c r="H166" s="5">
        <v>32547.55</v>
      </c>
    </row>
    <row r="167" spans="2:8" ht="15.75" thickBot="1" x14ac:dyDescent="0.3">
      <c r="B167" s="3">
        <v>98</v>
      </c>
      <c r="C167" s="4">
        <v>2011</v>
      </c>
      <c r="D167" s="4">
        <v>8</v>
      </c>
      <c r="E167" s="5">
        <v>1</v>
      </c>
      <c r="F167" s="5">
        <v>5756</v>
      </c>
      <c r="G167" s="5">
        <v>1475.84</v>
      </c>
      <c r="H167" s="5">
        <v>1794.63</v>
      </c>
    </row>
    <row r="168" spans="2:8" ht="15.75" thickBot="1" x14ac:dyDescent="0.3">
      <c r="B168" s="3">
        <v>98</v>
      </c>
      <c r="C168" s="4">
        <v>2011</v>
      </c>
      <c r="D168" s="4">
        <v>9</v>
      </c>
      <c r="E168" s="5">
        <v>207</v>
      </c>
      <c r="F168" s="5">
        <v>88873</v>
      </c>
      <c r="G168" s="5">
        <v>22520.26</v>
      </c>
      <c r="H168" s="5">
        <v>34248.89</v>
      </c>
    </row>
    <row r="169" spans="2:8" ht="15.75" thickBot="1" x14ac:dyDescent="0.3">
      <c r="B169" s="3">
        <v>98</v>
      </c>
      <c r="C169" s="4">
        <v>2011</v>
      </c>
      <c r="D169" s="4">
        <v>10</v>
      </c>
      <c r="E169" s="5">
        <v>1</v>
      </c>
      <c r="F169" s="5">
        <v>4894</v>
      </c>
      <c r="G169" s="5">
        <v>1254.82</v>
      </c>
      <c r="H169" s="5">
        <v>1525.86</v>
      </c>
    </row>
    <row r="170" spans="2:8" ht="15.75" thickBot="1" x14ac:dyDescent="0.3">
      <c r="B170" s="3">
        <v>98</v>
      </c>
      <c r="C170" s="4">
        <v>2011</v>
      </c>
      <c r="D170" s="4">
        <v>11</v>
      </c>
      <c r="E170" s="5">
        <v>207</v>
      </c>
      <c r="F170" s="5">
        <v>75526</v>
      </c>
      <c r="G170" s="5">
        <v>18623.02</v>
      </c>
      <c r="H170" s="5">
        <v>27675.93</v>
      </c>
    </row>
    <row r="171" spans="2:8" ht="15.75" thickBot="1" x14ac:dyDescent="0.3">
      <c r="B171" s="3">
        <v>98</v>
      </c>
      <c r="C171" s="4">
        <v>2011</v>
      </c>
      <c r="D171" s="4">
        <v>12</v>
      </c>
      <c r="E171" s="5">
        <v>1</v>
      </c>
      <c r="F171" s="5">
        <v>4094</v>
      </c>
      <c r="G171" s="5">
        <v>1049.7</v>
      </c>
      <c r="H171" s="5">
        <v>1276.44</v>
      </c>
    </row>
    <row r="172" spans="2:8" ht="15.75" thickBot="1" x14ac:dyDescent="0.3">
      <c r="B172" s="3">
        <v>98</v>
      </c>
      <c r="C172" s="4">
        <v>2012</v>
      </c>
      <c r="D172" s="4">
        <v>1</v>
      </c>
      <c r="E172" s="5">
        <v>208</v>
      </c>
      <c r="F172" s="5">
        <v>87680</v>
      </c>
      <c r="G172" s="5">
        <v>22319.35</v>
      </c>
      <c r="H172" s="5">
        <v>32894.79</v>
      </c>
    </row>
    <row r="173" spans="2:8" ht="15.75" thickBot="1" x14ac:dyDescent="0.3">
      <c r="B173" s="3">
        <v>98</v>
      </c>
      <c r="C173" s="4">
        <v>2012</v>
      </c>
      <c r="D173" s="4">
        <v>2</v>
      </c>
      <c r="E173" s="5">
        <v>1</v>
      </c>
      <c r="F173" s="5">
        <v>4085</v>
      </c>
      <c r="G173" s="5">
        <v>1047.3900000000001</v>
      </c>
      <c r="H173" s="5">
        <v>1273.6199999999999</v>
      </c>
    </row>
    <row r="174" spans="2:8" ht="15.75" thickBot="1" x14ac:dyDescent="0.3">
      <c r="B174" s="3">
        <v>98</v>
      </c>
      <c r="C174" s="4">
        <v>2012</v>
      </c>
      <c r="D174" s="4">
        <v>3</v>
      </c>
      <c r="E174" s="5">
        <v>208</v>
      </c>
      <c r="F174" s="5">
        <v>99789</v>
      </c>
      <c r="G174" s="5">
        <v>26384.45</v>
      </c>
      <c r="H174" s="5">
        <v>38961.120000000003</v>
      </c>
    </row>
    <row r="175" spans="2:8" ht="15.75" thickBot="1" x14ac:dyDescent="0.3">
      <c r="B175" s="3">
        <v>98</v>
      </c>
      <c r="C175" s="4">
        <v>2012</v>
      </c>
      <c r="D175" s="4">
        <v>4</v>
      </c>
      <c r="E175" s="5">
        <v>1</v>
      </c>
      <c r="F175" s="5">
        <v>4890</v>
      </c>
      <c r="G175" s="5">
        <v>1253.8</v>
      </c>
      <c r="H175" s="5">
        <v>1524.62</v>
      </c>
    </row>
    <row r="176" spans="2:8" ht="15.75" thickBot="1" x14ac:dyDescent="0.3">
      <c r="B176" s="3">
        <v>98</v>
      </c>
      <c r="C176" s="4">
        <v>2012</v>
      </c>
      <c r="D176" s="4">
        <v>5</v>
      </c>
      <c r="E176" s="5">
        <v>204</v>
      </c>
      <c r="F176" s="5">
        <v>86557</v>
      </c>
      <c r="G176" s="5">
        <v>23271.65</v>
      </c>
      <c r="H176" s="5">
        <v>34214.25</v>
      </c>
    </row>
    <row r="177" spans="2:8" ht="15.75" thickBot="1" x14ac:dyDescent="0.3">
      <c r="B177" s="3">
        <v>98</v>
      </c>
      <c r="C177" s="4">
        <v>2012</v>
      </c>
      <c r="D177" s="4">
        <v>6</v>
      </c>
      <c r="E177" s="5">
        <v>2</v>
      </c>
      <c r="F177" s="5">
        <v>5666</v>
      </c>
      <c r="G177" s="5">
        <v>1824.98</v>
      </c>
      <c r="H177" s="5">
        <v>2220.14</v>
      </c>
    </row>
    <row r="178" spans="2:8" ht="15.75" thickBot="1" x14ac:dyDescent="0.3">
      <c r="B178" s="3">
        <v>98</v>
      </c>
      <c r="C178" s="4">
        <v>2012</v>
      </c>
      <c r="D178" s="4">
        <v>7</v>
      </c>
      <c r="E178" s="5">
        <v>205</v>
      </c>
      <c r="F178" s="5">
        <v>90495</v>
      </c>
      <c r="G178" s="5">
        <v>31405.24</v>
      </c>
      <c r="H178" s="5">
        <v>46681.8</v>
      </c>
    </row>
    <row r="179" spans="2:8" ht="15.75" thickBot="1" x14ac:dyDescent="0.3">
      <c r="B179" s="3">
        <v>98</v>
      </c>
      <c r="C179" s="4">
        <v>2012</v>
      </c>
      <c r="D179" s="4">
        <v>8</v>
      </c>
      <c r="E179" s="5">
        <v>1</v>
      </c>
      <c r="F179" s="5">
        <v>5756</v>
      </c>
      <c r="G179" s="5">
        <v>2167.71</v>
      </c>
      <c r="H179" s="5">
        <v>2635.94</v>
      </c>
    </row>
    <row r="180" spans="2:8" ht="15.75" thickBot="1" x14ac:dyDescent="0.3">
      <c r="B180" s="3">
        <v>98</v>
      </c>
      <c r="C180" s="4">
        <v>2012</v>
      </c>
      <c r="D180" s="4">
        <v>9</v>
      </c>
      <c r="E180" s="5">
        <v>205</v>
      </c>
      <c r="F180" s="5">
        <v>98576</v>
      </c>
      <c r="G180" s="5">
        <v>37931.67</v>
      </c>
      <c r="H180" s="5">
        <v>57453.23</v>
      </c>
    </row>
    <row r="181" spans="2:8" ht="15.75" thickBot="1" x14ac:dyDescent="0.3">
      <c r="B181" s="3">
        <v>98</v>
      </c>
      <c r="C181" s="4">
        <v>2012</v>
      </c>
      <c r="D181" s="4">
        <v>10</v>
      </c>
      <c r="E181" s="5">
        <v>3</v>
      </c>
      <c r="F181" s="5">
        <v>5174</v>
      </c>
      <c r="G181" s="5">
        <v>1984.66</v>
      </c>
      <c r="H181" s="5">
        <v>2438.83</v>
      </c>
    </row>
    <row r="182" spans="2:8" ht="15.75" thickBot="1" x14ac:dyDescent="0.3">
      <c r="B182" s="3">
        <v>98</v>
      </c>
      <c r="C182" s="4">
        <v>2012</v>
      </c>
      <c r="D182" s="4">
        <v>11</v>
      </c>
      <c r="E182" s="5">
        <v>205</v>
      </c>
      <c r="F182" s="5">
        <v>80479</v>
      </c>
      <c r="G182" s="5">
        <v>30100.2</v>
      </c>
      <c r="H182" s="5">
        <v>45171.99</v>
      </c>
    </row>
    <row r="183" spans="2:8" ht="15.75" thickBot="1" x14ac:dyDescent="0.3">
      <c r="B183" s="3">
        <v>98</v>
      </c>
      <c r="C183" s="4">
        <v>2012</v>
      </c>
      <c r="D183" s="4">
        <v>12</v>
      </c>
      <c r="E183" s="5">
        <v>1</v>
      </c>
      <c r="F183" s="5">
        <v>4094</v>
      </c>
      <c r="G183" s="5">
        <v>1725.21</v>
      </c>
      <c r="H183" s="5">
        <v>2097.85</v>
      </c>
    </row>
    <row r="184" spans="2:8" ht="15.75" thickBot="1" x14ac:dyDescent="0.3">
      <c r="B184" s="3">
        <v>98</v>
      </c>
      <c r="C184" s="4">
        <v>2013</v>
      </c>
      <c r="D184" s="4">
        <v>1</v>
      </c>
      <c r="E184" s="5">
        <v>205</v>
      </c>
      <c r="F184" s="5">
        <v>94610</v>
      </c>
      <c r="G184" s="5">
        <v>39920.04</v>
      </c>
      <c r="H184" s="5">
        <v>59209.81</v>
      </c>
    </row>
    <row r="185" spans="2:8" ht="15.75" thickBot="1" x14ac:dyDescent="0.3">
      <c r="B185" s="3">
        <v>98</v>
      </c>
      <c r="C185" s="4">
        <v>2013</v>
      </c>
      <c r="D185" s="4">
        <v>2</v>
      </c>
      <c r="E185" s="5">
        <v>1</v>
      </c>
      <c r="F185" s="5">
        <v>4085</v>
      </c>
      <c r="G185" s="5">
        <v>1721.42</v>
      </c>
      <c r="H185" s="5">
        <v>2093.25</v>
      </c>
    </row>
    <row r="186" spans="2:8" ht="15.75" thickBot="1" x14ac:dyDescent="0.3">
      <c r="B186" s="3">
        <v>98</v>
      </c>
      <c r="C186" s="4">
        <v>2013</v>
      </c>
      <c r="D186" s="4">
        <v>3</v>
      </c>
      <c r="E186" s="5">
        <v>205</v>
      </c>
      <c r="F186" s="5">
        <v>94873</v>
      </c>
      <c r="G186" s="5">
        <v>41453.61</v>
      </c>
      <c r="H186" s="5">
        <v>60787.23</v>
      </c>
    </row>
    <row r="187" spans="2:8" ht="15.75" thickBot="1" x14ac:dyDescent="0.3">
      <c r="B187" s="3">
        <v>98</v>
      </c>
      <c r="C187" s="4">
        <v>2013</v>
      </c>
      <c r="D187" s="4">
        <v>4</v>
      </c>
      <c r="E187" s="5">
        <v>1</v>
      </c>
      <c r="F187" s="5">
        <v>4890</v>
      </c>
      <c r="G187" s="5">
        <v>2205.88</v>
      </c>
      <c r="H187" s="5">
        <v>2682.35</v>
      </c>
    </row>
    <row r="188" spans="2:8" ht="15.75" thickBot="1" x14ac:dyDescent="0.3">
      <c r="B188" s="3">
        <v>98</v>
      </c>
      <c r="C188" s="4">
        <v>2013</v>
      </c>
      <c r="D188" s="4">
        <v>5</v>
      </c>
      <c r="E188" s="5">
        <v>206</v>
      </c>
      <c r="F188" s="5">
        <v>83969</v>
      </c>
      <c r="G188" s="5">
        <v>36653.57</v>
      </c>
      <c r="H188" s="5">
        <v>54086.13</v>
      </c>
    </row>
    <row r="189" spans="2:8" ht="15.75" thickBot="1" x14ac:dyDescent="0.3">
      <c r="B189" s="3">
        <v>98</v>
      </c>
      <c r="C189" s="4">
        <v>2013</v>
      </c>
      <c r="D189" s="4">
        <v>6</v>
      </c>
      <c r="E189" s="5">
        <v>1</v>
      </c>
      <c r="F189" s="5">
        <v>5655</v>
      </c>
      <c r="G189" s="5">
        <v>2550.9699999999998</v>
      </c>
      <c r="H189" s="5">
        <v>3101.98</v>
      </c>
    </row>
    <row r="190" spans="2:8" ht="15.75" thickBot="1" x14ac:dyDescent="0.3">
      <c r="B190" s="3">
        <v>98</v>
      </c>
      <c r="C190" s="4">
        <v>2013</v>
      </c>
      <c r="D190" s="4">
        <v>7</v>
      </c>
      <c r="E190" s="5">
        <v>206</v>
      </c>
      <c r="F190" s="5">
        <v>91103</v>
      </c>
      <c r="G190" s="5">
        <v>39720.83</v>
      </c>
      <c r="H190" s="5">
        <v>58165.39</v>
      </c>
    </row>
    <row r="191" spans="2:8" ht="15.75" thickBot="1" x14ac:dyDescent="0.3">
      <c r="B191" s="3">
        <v>98</v>
      </c>
      <c r="C191" s="4">
        <v>2013</v>
      </c>
      <c r="D191" s="4">
        <v>8</v>
      </c>
      <c r="E191" s="5">
        <v>1</v>
      </c>
      <c r="F191" s="5">
        <v>5756</v>
      </c>
      <c r="G191" s="5">
        <v>2648.34</v>
      </c>
      <c r="H191" s="5">
        <v>3220.38</v>
      </c>
    </row>
    <row r="192" spans="2:8" ht="15.75" thickBot="1" x14ac:dyDescent="0.3">
      <c r="B192" s="3">
        <v>98</v>
      </c>
      <c r="C192" s="4">
        <v>2013</v>
      </c>
      <c r="D192" s="4">
        <v>9</v>
      </c>
      <c r="E192" s="5">
        <v>207</v>
      </c>
      <c r="F192" s="5">
        <v>101798</v>
      </c>
      <c r="G192" s="5">
        <v>48243.37</v>
      </c>
      <c r="H192" s="5">
        <v>71847.740000000005</v>
      </c>
    </row>
    <row r="193" spans="2:8" ht="15.75" thickBot="1" x14ac:dyDescent="0.3">
      <c r="B193" s="3">
        <v>98</v>
      </c>
      <c r="C193" s="4">
        <v>2013</v>
      </c>
      <c r="D193" s="4">
        <v>10</v>
      </c>
      <c r="E193" s="5">
        <v>1</v>
      </c>
      <c r="F193" s="5">
        <v>4894</v>
      </c>
      <c r="G193" s="5">
        <v>2350.1</v>
      </c>
      <c r="H193" s="5">
        <v>2857.72</v>
      </c>
    </row>
    <row r="194" spans="2:8" ht="15.75" thickBot="1" x14ac:dyDescent="0.3">
      <c r="B194" s="3">
        <v>98</v>
      </c>
      <c r="C194" s="4">
        <v>2013</v>
      </c>
      <c r="D194" s="4">
        <v>11</v>
      </c>
      <c r="E194" s="5">
        <v>276</v>
      </c>
      <c r="F194" s="5">
        <v>100351</v>
      </c>
      <c r="G194" s="5">
        <v>46912.19</v>
      </c>
      <c r="H194" s="5">
        <v>65647.33</v>
      </c>
    </row>
    <row r="195" spans="2:8" ht="15.75" thickBot="1" x14ac:dyDescent="0.3">
      <c r="B195" s="3">
        <v>98</v>
      </c>
      <c r="C195" s="4">
        <v>2013</v>
      </c>
      <c r="D195" s="4">
        <v>12</v>
      </c>
      <c r="E195" s="5">
        <v>1</v>
      </c>
      <c r="F195" s="5">
        <v>4094</v>
      </c>
      <c r="G195" s="5">
        <v>2053.14</v>
      </c>
      <c r="H195" s="5">
        <v>2496.62</v>
      </c>
    </row>
    <row r="196" spans="2:8" ht="15.75" thickBot="1" x14ac:dyDescent="0.3">
      <c r="B196" s="3">
        <v>98</v>
      </c>
      <c r="C196" s="4">
        <v>2014</v>
      </c>
      <c r="D196" s="4">
        <v>1</v>
      </c>
      <c r="E196" s="5">
        <v>276</v>
      </c>
      <c r="F196" s="5">
        <v>111146</v>
      </c>
      <c r="G196" s="5">
        <v>55825.53</v>
      </c>
      <c r="H196" s="5">
        <v>77004.22</v>
      </c>
    </row>
    <row r="197" spans="2:8" ht="15.75" thickBot="1" x14ac:dyDescent="0.3">
      <c r="B197" s="3">
        <v>98</v>
      </c>
      <c r="C197" s="4">
        <v>2014</v>
      </c>
      <c r="D197" s="4">
        <v>2</v>
      </c>
      <c r="E197" s="5">
        <v>2</v>
      </c>
      <c r="F197" s="5">
        <v>4439</v>
      </c>
      <c r="G197" s="5">
        <v>2240.3200000000002</v>
      </c>
      <c r="H197" s="5">
        <v>2794.06</v>
      </c>
    </row>
    <row r="198" spans="2:8" ht="15.75" thickBot="1" x14ac:dyDescent="0.3">
      <c r="B198" s="3">
        <v>98</v>
      </c>
      <c r="C198" s="4">
        <v>2014</v>
      </c>
      <c r="D198" s="4">
        <v>3</v>
      </c>
      <c r="E198" s="5">
        <v>276</v>
      </c>
      <c r="F198" s="5">
        <v>112126</v>
      </c>
      <c r="G198" s="5">
        <v>55238.84</v>
      </c>
      <c r="H198" s="5">
        <v>76401.740000000005</v>
      </c>
    </row>
    <row r="199" spans="2:8" ht="15.75" thickBot="1" x14ac:dyDescent="0.3">
      <c r="B199" s="3">
        <v>98</v>
      </c>
      <c r="C199" s="4">
        <v>2014</v>
      </c>
      <c r="D199" s="4">
        <v>4</v>
      </c>
      <c r="E199" s="5">
        <v>2</v>
      </c>
      <c r="F199" s="5">
        <v>4890</v>
      </c>
      <c r="G199" s="5">
        <v>2464.12</v>
      </c>
      <c r="H199" s="5">
        <v>3000.58</v>
      </c>
    </row>
    <row r="200" spans="2:8" ht="15.75" thickBot="1" x14ac:dyDescent="0.3">
      <c r="B200" s="3">
        <v>98</v>
      </c>
      <c r="C200" s="4">
        <v>2014</v>
      </c>
      <c r="D200" s="4">
        <v>5</v>
      </c>
      <c r="E200" s="5">
        <v>274</v>
      </c>
      <c r="F200" s="5">
        <v>101951</v>
      </c>
      <c r="G200" s="5">
        <v>49512.69</v>
      </c>
      <c r="H200" s="5">
        <v>66655.63</v>
      </c>
    </row>
    <row r="201" spans="2:8" ht="15.75" thickBot="1" x14ac:dyDescent="0.3">
      <c r="B201" s="3">
        <v>98</v>
      </c>
      <c r="C201" s="4">
        <v>2014</v>
      </c>
      <c r="D201" s="4">
        <v>6</v>
      </c>
      <c r="E201" s="5">
        <v>2</v>
      </c>
      <c r="F201" s="5">
        <v>9699</v>
      </c>
      <c r="G201" s="5">
        <v>4979.88</v>
      </c>
      <c r="H201" s="5">
        <v>7161.56</v>
      </c>
    </row>
    <row r="202" spans="2:8" ht="15.75" thickBot="1" x14ac:dyDescent="0.3">
      <c r="B202" s="3">
        <v>98</v>
      </c>
      <c r="C202" s="4">
        <v>2014</v>
      </c>
      <c r="D202" s="4">
        <v>7</v>
      </c>
      <c r="E202" s="5">
        <v>274</v>
      </c>
      <c r="F202" s="5">
        <v>111988</v>
      </c>
      <c r="G202" s="5">
        <v>55021.08</v>
      </c>
      <c r="H202" s="5">
        <v>78241.64</v>
      </c>
    </row>
    <row r="203" spans="2:8" ht="15.75" thickBot="1" x14ac:dyDescent="0.3">
      <c r="B203" s="3">
        <v>98</v>
      </c>
      <c r="C203" s="4">
        <v>2014</v>
      </c>
      <c r="D203" s="4">
        <v>8</v>
      </c>
      <c r="E203" s="5">
        <v>3</v>
      </c>
      <c r="F203" s="5">
        <v>8912</v>
      </c>
      <c r="G203" s="5">
        <v>4416.3999999999996</v>
      </c>
      <c r="H203" s="5">
        <v>5374.87</v>
      </c>
    </row>
    <row r="204" spans="2:8" ht="15.75" thickBot="1" x14ac:dyDescent="0.3">
      <c r="B204" s="3">
        <v>98</v>
      </c>
      <c r="C204" s="4">
        <v>2014</v>
      </c>
      <c r="D204" s="4">
        <v>9</v>
      </c>
      <c r="E204" s="5">
        <v>278</v>
      </c>
      <c r="F204" s="5">
        <v>120304</v>
      </c>
      <c r="G204" s="5">
        <v>59223.03</v>
      </c>
      <c r="H204" s="5">
        <v>86248.5</v>
      </c>
    </row>
    <row r="205" spans="2:8" ht="15.75" thickBot="1" x14ac:dyDescent="0.3">
      <c r="B205" s="3">
        <v>98</v>
      </c>
      <c r="C205" s="4">
        <v>2014</v>
      </c>
      <c r="D205" s="4">
        <v>10</v>
      </c>
      <c r="E205" s="5">
        <v>3</v>
      </c>
      <c r="F205" s="5">
        <v>7330</v>
      </c>
      <c r="G205" s="5">
        <v>3699.29</v>
      </c>
      <c r="H205" s="5">
        <v>4504.62</v>
      </c>
    </row>
    <row r="206" spans="2:8" ht="15.75" thickBot="1" x14ac:dyDescent="0.3">
      <c r="B206" s="3">
        <v>98</v>
      </c>
      <c r="C206" s="4">
        <v>2014</v>
      </c>
      <c r="D206" s="4">
        <v>11</v>
      </c>
      <c r="E206" s="5">
        <v>277</v>
      </c>
      <c r="F206" s="5">
        <v>111511</v>
      </c>
      <c r="G206" s="5">
        <v>54417.14</v>
      </c>
      <c r="H206" s="5">
        <v>76633.87</v>
      </c>
    </row>
    <row r="207" spans="2:8" ht="15.75" thickBot="1" x14ac:dyDescent="0.3">
      <c r="B207" s="3">
        <v>98</v>
      </c>
      <c r="C207" s="4">
        <v>2014</v>
      </c>
      <c r="D207" s="4">
        <v>12</v>
      </c>
      <c r="E207" s="5">
        <v>3</v>
      </c>
      <c r="F207" s="5">
        <v>6319</v>
      </c>
      <c r="G207" s="5">
        <v>3183.44</v>
      </c>
      <c r="H207" s="5">
        <v>3853.48</v>
      </c>
    </row>
    <row r="208" spans="2:8" ht="15.75" thickBot="1" x14ac:dyDescent="0.3">
      <c r="B208" s="3">
        <v>98</v>
      </c>
      <c r="C208" s="4">
        <v>2015</v>
      </c>
      <c r="D208" s="4">
        <v>1</v>
      </c>
      <c r="E208" s="5">
        <v>275</v>
      </c>
      <c r="F208" s="5">
        <v>120910</v>
      </c>
      <c r="G208" s="5">
        <v>60418.96</v>
      </c>
      <c r="H208" s="5">
        <v>85306.32</v>
      </c>
    </row>
    <row r="209" spans="2:8" ht="15.75" thickBot="1" x14ac:dyDescent="0.3">
      <c r="B209" s="3">
        <v>98</v>
      </c>
      <c r="C209" s="4">
        <v>2015</v>
      </c>
      <c r="D209" s="4">
        <v>2</v>
      </c>
      <c r="E209" s="5">
        <v>2</v>
      </c>
      <c r="F209" s="5">
        <v>6861</v>
      </c>
      <c r="G209" s="5">
        <v>3392.28</v>
      </c>
      <c r="H209" s="5">
        <v>4077.63</v>
      </c>
    </row>
    <row r="210" spans="2:8" ht="15.75" thickBot="1" x14ac:dyDescent="0.3">
      <c r="B210" s="3">
        <v>98</v>
      </c>
      <c r="C210" s="4">
        <v>2015</v>
      </c>
      <c r="D210" s="4">
        <v>3</v>
      </c>
      <c r="E210" s="5">
        <v>274</v>
      </c>
      <c r="F210" s="5">
        <v>114729</v>
      </c>
      <c r="G210" s="5">
        <v>56690.92</v>
      </c>
      <c r="H210" s="5">
        <v>81188.990000000005</v>
      </c>
    </row>
    <row r="211" spans="2:8" ht="15.75" thickBot="1" x14ac:dyDescent="0.3">
      <c r="B211" s="3">
        <v>98</v>
      </c>
      <c r="C211" s="4">
        <v>2015</v>
      </c>
      <c r="D211" s="4">
        <v>4</v>
      </c>
      <c r="E211" s="5">
        <v>1</v>
      </c>
      <c r="F211" s="5">
        <v>7363</v>
      </c>
      <c r="G211" s="5">
        <v>3692.54</v>
      </c>
      <c r="H211" s="5">
        <v>4490.13</v>
      </c>
    </row>
    <row r="212" spans="2:8" ht="15.75" thickBot="1" x14ac:dyDescent="0.3">
      <c r="B212" s="3">
        <v>98</v>
      </c>
      <c r="C212" s="4">
        <v>2015</v>
      </c>
      <c r="D212" s="4">
        <v>5</v>
      </c>
      <c r="E212" s="5">
        <v>273</v>
      </c>
      <c r="F212" s="5">
        <v>119600</v>
      </c>
      <c r="G212" s="5">
        <v>60141.19</v>
      </c>
      <c r="H212" s="5">
        <v>85786.99</v>
      </c>
    </row>
    <row r="213" spans="2:8" ht="15.75" thickBot="1" x14ac:dyDescent="0.3">
      <c r="B213" s="3">
        <v>98</v>
      </c>
      <c r="C213" s="4">
        <v>2015</v>
      </c>
      <c r="D213" s="4">
        <v>6</v>
      </c>
      <c r="E213" s="5">
        <v>2</v>
      </c>
      <c r="F213" s="5">
        <v>8330</v>
      </c>
      <c r="G213" s="5">
        <v>4188.05</v>
      </c>
      <c r="H213" s="5">
        <v>5093.78</v>
      </c>
    </row>
    <row r="214" spans="2:8" ht="15.75" thickBot="1" x14ac:dyDescent="0.3">
      <c r="B214" s="3">
        <v>98</v>
      </c>
      <c r="C214" s="4">
        <v>2015</v>
      </c>
      <c r="D214" s="4">
        <v>7</v>
      </c>
      <c r="E214" s="5">
        <v>272</v>
      </c>
      <c r="F214" s="5">
        <v>121620</v>
      </c>
      <c r="G214" s="5">
        <v>61146.04</v>
      </c>
      <c r="H214" s="5">
        <v>86909.63</v>
      </c>
    </row>
    <row r="215" spans="2:8" ht="15.75" thickBot="1" x14ac:dyDescent="0.3">
      <c r="B215" s="3">
        <v>98</v>
      </c>
      <c r="C215" s="4">
        <v>2015</v>
      </c>
      <c r="D215" s="4">
        <v>8</v>
      </c>
      <c r="E215" s="5">
        <v>1</v>
      </c>
      <c r="F215" s="5">
        <v>8457</v>
      </c>
      <c r="G215" s="5">
        <v>4241.1899999999996</v>
      </c>
      <c r="H215" s="5">
        <v>5157.29</v>
      </c>
    </row>
    <row r="216" spans="2:8" ht="15.75" thickBot="1" x14ac:dyDescent="0.3">
      <c r="B216" s="3">
        <v>98</v>
      </c>
      <c r="C216" s="4">
        <v>2015</v>
      </c>
      <c r="D216" s="4">
        <v>9</v>
      </c>
      <c r="E216" s="5">
        <v>274</v>
      </c>
      <c r="F216" s="5">
        <v>117819</v>
      </c>
      <c r="G216" s="5">
        <v>58466.77</v>
      </c>
      <c r="H216" s="5">
        <v>83957.83</v>
      </c>
    </row>
    <row r="217" spans="2:8" ht="15.75" thickBot="1" x14ac:dyDescent="0.3">
      <c r="B217" s="3">
        <v>98</v>
      </c>
      <c r="C217" s="4">
        <v>2015</v>
      </c>
      <c r="D217" s="4">
        <v>10</v>
      </c>
      <c r="E217" s="5">
        <v>2</v>
      </c>
      <c r="F217" s="5">
        <v>7330</v>
      </c>
      <c r="G217" s="5">
        <v>3702.01</v>
      </c>
      <c r="H217" s="5">
        <v>4505.04</v>
      </c>
    </row>
    <row r="218" spans="2:8" ht="15.75" thickBot="1" x14ac:dyDescent="0.3">
      <c r="B218" s="3">
        <v>98</v>
      </c>
      <c r="C218" s="4">
        <v>2015</v>
      </c>
      <c r="D218" s="4">
        <v>11</v>
      </c>
      <c r="E218" s="5">
        <v>273</v>
      </c>
      <c r="F218" s="5">
        <v>117772</v>
      </c>
      <c r="G218" s="5">
        <v>58592.55</v>
      </c>
      <c r="H218" s="5">
        <v>82176.22</v>
      </c>
    </row>
    <row r="219" spans="2:8" ht="15.75" thickBot="1" x14ac:dyDescent="0.3">
      <c r="B219" s="3">
        <v>98</v>
      </c>
      <c r="C219" s="4">
        <v>2015</v>
      </c>
      <c r="D219" s="4">
        <v>12</v>
      </c>
      <c r="E219" s="5">
        <v>1</v>
      </c>
      <c r="F219" s="5">
        <v>6295</v>
      </c>
      <c r="G219" s="5">
        <v>3156.94</v>
      </c>
      <c r="H219" s="5">
        <v>3838.84</v>
      </c>
    </row>
    <row r="220" spans="2:8" ht="15.75" thickBot="1" x14ac:dyDescent="0.3">
      <c r="B220" s="3">
        <v>98</v>
      </c>
      <c r="C220" s="4">
        <v>2016</v>
      </c>
      <c r="D220" s="4">
        <v>1</v>
      </c>
      <c r="E220" s="5">
        <v>274</v>
      </c>
      <c r="F220" s="5">
        <v>129825</v>
      </c>
      <c r="G220" s="5">
        <v>67217.509999999995</v>
      </c>
      <c r="H220" s="5">
        <v>92969.05</v>
      </c>
    </row>
    <row r="221" spans="2:8" ht="15.75" thickBot="1" x14ac:dyDescent="0.3">
      <c r="B221" s="3">
        <v>98</v>
      </c>
      <c r="C221" s="4">
        <v>2016</v>
      </c>
      <c r="D221" s="4">
        <v>2</v>
      </c>
      <c r="E221" s="5">
        <v>1</v>
      </c>
      <c r="F221" s="5">
        <v>6357</v>
      </c>
      <c r="G221" s="5">
        <v>4431.46</v>
      </c>
      <c r="H221" s="5">
        <v>5388.66</v>
      </c>
    </row>
    <row r="222" spans="2:8" ht="15.75" thickBot="1" x14ac:dyDescent="0.3">
      <c r="B222" s="3">
        <v>98</v>
      </c>
      <c r="C222" s="4">
        <v>2016</v>
      </c>
      <c r="D222" s="4">
        <v>3</v>
      </c>
      <c r="E222" s="5">
        <v>274</v>
      </c>
      <c r="F222" s="5">
        <v>139702</v>
      </c>
      <c r="G222" s="5">
        <v>127496.81</v>
      </c>
      <c r="H222" s="5">
        <v>185780.14</v>
      </c>
    </row>
    <row r="223" spans="2:8" ht="15.75" thickBot="1" x14ac:dyDescent="0.3">
      <c r="B223" s="3">
        <v>98</v>
      </c>
      <c r="C223" s="4">
        <v>2016</v>
      </c>
      <c r="D223" s="4">
        <v>4</v>
      </c>
      <c r="E223" s="5">
        <v>1</v>
      </c>
      <c r="F223" s="5">
        <v>7363</v>
      </c>
      <c r="G223" s="5">
        <v>8646.3700000000008</v>
      </c>
      <c r="H223" s="5">
        <v>10513.99</v>
      </c>
    </row>
    <row r="224" spans="2:8" ht="15.75" thickBot="1" x14ac:dyDescent="0.3">
      <c r="B224" s="3">
        <v>98</v>
      </c>
      <c r="C224" s="4">
        <v>2016</v>
      </c>
      <c r="D224" s="4">
        <v>5</v>
      </c>
      <c r="E224" s="5">
        <v>274</v>
      </c>
      <c r="F224" s="5">
        <v>121842</v>
      </c>
      <c r="G224" s="5">
        <v>119645.36</v>
      </c>
      <c r="H224" s="5">
        <v>179043.78</v>
      </c>
    </row>
    <row r="225" spans="2:8" ht="15.75" thickBot="1" x14ac:dyDescent="0.3">
      <c r="B225" s="3">
        <v>98</v>
      </c>
      <c r="C225" s="4">
        <v>2016</v>
      </c>
      <c r="D225" s="4">
        <v>6</v>
      </c>
      <c r="E225" s="5">
        <v>1</v>
      </c>
      <c r="F225" s="5">
        <v>8330</v>
      </c>
      <c r="G225" s="5">
        <v>9781.92</v>
      </c>
      <c r="H225" s="5">
        <v>11836.12</v>
      </c>
    </row>
    <row r="226" spans="2:8" ht="15.75" thickBot="1" x14ac:dyDescent="0.3">
      <c r="B226" s="3">
        <v>98</v>
      </c>
      <c r="C226" s="4">
        <v>2016</v>
      </c>
      <c r="D226" s="4">
        <v>7</v>
      </c>
      <c r="E226" s="5">
        <v>275</v>
      </c>
      <c r="F226" s="5">
        <v>129032</v>
      </c>
      <c r="G226" s="5">
        <v>131922.26999999999</v>
      </c>
      <c r="H226" s="5">
        <v>195070.4</v>
      </c>
    </row>
    <row r="227" spans="2:8" ht="15.75" thickBot="1" x14ac:dyDescent="0.3">
      <c r="B227" s="3">
        <v>98</v>
      </c>
      <c r="C227" s="4">
        <v>2016</v>
      </c>
      <c r="D227" s="4">
        <v>8</v>
      </c>
      <c r="E227" s="5">
        <v>1</v>
      </c>
      <c r="F227" s="5">
        <v>8457</v>
      </c>
      <c r="G227" s="5">
        <v>9931.06</v>
      </c>
      <c r="H227" s="5">
        <v>12016.58</v>
      </c>
    </row>
    <row r="228" spans="2:8" ht="15.75" thickBot="1" x14ac:dyDescent="0.3">
      <c r="B228" s="3">
        <v>98</v>
      </c>
      <c r="C228" s="4">
        <v>2016</v>
      </c>
      <c r="D228" s="4">
        <v>9</v>
      </c>
      <c r="E228" s="5">
        <v>274</v>
      </c>
      <c r="F228" s="5">
        <v>141425</v>
      </c>
      <c r="G228" s="5">
        <v>149445.44</v>
      </c>
      <c r="H228" s="5">
        <v>219092.45</v>
      </c>
    </row>
    <row r="229" spans="2:8" ht="15.75" thickBot="1" x14ac:dyDescent="0.3">
      <c r="B229" s="3">
        <v>98</v>
      </c>
      <c r="C229" s="4">
        <v>2016</v>
      </c>
      <c r="D229" s="4">
        <v>10</v>
      </c>
      <c r="E229" s="5">
        <v>2</v>
      </c>
      <c r="F229" s="5">
        <v>7330</v>
      </c>
      <c r="G229" s="5">
        <v>8626.7199999999993</v>
      </c>
      <c r="H229" s="5">
        <v>10440.34</v>
      </c>
    </row>
    <row r="230" spans="2:8" ht="15.75" thickBot="1" x14ac:dyDescent="0.3">
      <c r="B230" s="3">
        <v>98</v>
      </c>
      <c r="C230" s="4">
        <v>2016</v>
      </c>
      <c r="D230" s="4">
        <v>11</v>
      </c>
      <c r="E230" s="5">
        <v>272</v>
      </c>
      <c r="F230" s="5">
        <v>117427</v>
      </c>
      <c r="G230" s="5">
        <v>115725.61</v>
      </c>
      <c r="H230" s="5">
        <v>169693.79</v>
      </c>
    </row>
    <row r="231" spans="2:8" ht="15.75" thickBot="1" x14ac:dyDescent="0.3">
      <c r="B231" s="3">
        <v>98</v>
      </c>
      <c r="C231" s="4">
        <v>2016</v>
      </c>
      <c r="D231" s="4">
        <v>12</v>
      </c>
      <c r="E231" s="5">
        <v>1</v>
      </c>
      <c r="F231" s="5">
        <v>6319</v>
      </c>
      <c r="G231" s="5">
        <v>7420.4</v>
      </c>
      <c r="H231" s="5">
        <v>8978.68</v>
      </c>
    </row>
    <row r="232" spans="2:8" ht="15.75" thickBot="1" x14ac:dyDescent="0.3">
      <c r="B232" s="3">
        <v>98</v>
      </c>
      <c r="C232" s="4">
        <v>2017</v>
      </c>
      <c r="D232" s="4">
        <v>1</v>
      </c>
      <c r="E232" s="5">
        <v>272</v>
      </c>
      <c r="F232" s="5">
        <v>128885</v>
      </c>
      <c r="G232" s="5">
        <v>131046.52</v>
      </c>
      <c r="H232" s="5">
        <v>185649.19</v>
      </c>
    </row>
    <row r="233" spans="2:8" ht="15.75" thickBot="1" x14ac:dyDescent="0.3">
      <c r="B233" s="3">
        <v>98</v>
      </c>
      <c r="C233" s="4">
        <v>2017</v>
      </c>
      <c r="D233" s="4">
        <v>2</v>
      </c>
      <c r="E233" s="5">
        <v>2</v>
      </c>
      <c r="F233" s="5">
        <v>6347</v>
      </c>
      <c r="G233" s="5">
        <v>8649.94</v>
      </c>
      <c r="H233" s="5">
        <v>10468.92</v>
      </c>
    </row>
    <row r="234" spans="2:8" ht="15.75" thickBot="1" x14ac:dyDescent="0.3">
      <c r="B234" s="3">
        <v>98</v>
      </c>
      <c r="C234" s="4">
        <v>2017</v>
      </c>
      <c r="D234" s="4">
        <v>3</v>
      </c>
      <c r="E234" s="5">
        <v>286</v>
      </c>
      <c r="F234" s="5">
        <v>133638</v>
      </c>
      <c r="G234" s="5">
        <v>174756.36</v>
      </c>
      <c r="H234" s="5">
        <v>251580.44</v>
      </c>
    </row>
    <row r="235" spans="2:8" ht="15.75" thickBot="1" x14ac:dyDescent="0.3">
      <c r="B235" s="3">
        <v>98</v>
      </c>
      <c r="C235" s="4">
        <v>2017</v>
      </c>
      <c r="D235" s="4">
        <v>4</v>
      </c>
      <c r="E235" s="5">
        <v>1</v>
      </c>
      <c r="F235" s="5">
        <v>7363</v>
      </c>
      <c r="G235" s="5">
        <v>13935.95</v>
      </c>
      <c r="H235" s="5">
        <v>16862.5</v>
      </c>
    </row>
    <row r="236" spans="2:8" ht="15.75" thickBot="1" x14ac:dyDescent="0.3">
      <c r="B236" s="3">
        <v>98</v>
      </c>
      <c r="C236" s="4">
        <v>2017</v>
      </c>
      <c r="D236" s="4">
        <v>5</v>
      </c>
      <c r="E236" s="5">
        <v>282</v>
      </c>
      <c r="F236" s="5">
        <v>122706</v>
      </c>
      <c r="G236" s="5">
        <v>193415.5</v>
      </c>
      <c r="H236" s="5">
        <v>281254.87</v>
      </c>
    </row>
    <row r="237" spans="2:8" ht="15.75" thickBot="1" x14ac:dyDescent="0.3">
      <c r="B237" s="3">
        <v>98</v>
      </c>
      <c r="C237" s="4">
        <v>2017</v>
      </c>
      <c r="D237" s="4">
        <v>6</v>
      </c>
      <c r="E237" s="5">
        <v>1</v>
      </c>
      <c r="F237" s="5">
        <v>8330</v>
      </c>
      <c r="G237" s="5">
        <v>16962.38</v>
      </c>
      <c r="H237" s="5">
        <v>20524.48</v>
      </c>
    </row>
    <row r="238" spans="2:8" ht="15.75" thickBot="1" x14ac:dyDescent="0.3">
      <c r="B238" s="3">
        <v>98</v>
      </c>
      <c r="C238" s="4">
        <v>2017</v>
      </c>
      <c r="D238" s="4">
        <v>7</v>
      </c>
      <c r="E238" s="5">
        <v>281</v>
      </c>
      <c r="F238" s="5">
        <v>127876</v>
      </c>
      <c r="G238" s="5">
        <v>220318.73</v>
      </c>
      <c r="H238" s="5">
        <v>323987.48</v>
      </c>
    </row>
    <row r="239" spans="2:8" ht="15.75" thickBot="1" x14ac:dyDescent="0.3">
      <c r="B239" s="3">
        <v>98</v>
      </c>
      <c r="C239" s="4">
        <v>2017</v>
      </c>
      <c r="D239" s="4">
        <v>8</v>
      </c>
      <c r="E239" s="5">
        <v>2</v>
      </c>
      <c r="F239" s="5">
        <v>8788</v>
      </c>
      <c r="G239" s="5">
        <v>17647.990000000002</v>
      </c>
      <c r="H239" s="5">
        <v>21459.34</v>
      </c>
    </row>
    <row r="240" spans="2:8" ht="15.75" thickBot="1" x14ac:dyDescent="0.3">
      <c r="B240" s="3">
        <v>98</v>
      </c>
      <c r="C240" s="4">
        <v>2017</v>
      </c>
      <c r="D240" s="4">
        <v>9</v>
      </c>
      <c r="E240" s="5">
        <v>304</v>
      </c>
      <c r="F240" s="5">
        <v>131269</v>
      </c>
      <c r="G240" s="5">
        <v>229930.4</v>
      </c>
      <c r="H240" s="5">
        <v>329647.31</v>
      </c>
    </row>
    <row r="241" spans="2:8" ht="15.75" thickBot="1" x14ac:dyDescent="0.3">
      <c r="B241" s="3">
        <v>98</v>
      </c>
      <c r="C241" s="4">
        <v>2017</v>
      </c>
      <c r="D241" s="4">
        <v>10</v>
      </c>
      <c r="E241" s="5">
        <v>3</v>
      </c>
      <c r="F241" s="5">
        <v>7657</v>
      </c>
      <c r="G241" s="5">
        <v>16053.5</v>
      </c>
      <c r="H241" s="5">
        <v>19285.18</v>
      </c>
    </row>
    <row r="242" spans="2:8" ht="15.75" thickBot="1" x14ac:dyDescent="0.3">
      <c r="B242" s="3">
        <v>98</v>
      </c>
      <c r="C242" s="4">
        <v>2017</v>
      </c>
      <c r="D242" s="4">
        <v>11</v>
      </c>
      <c r="E242" s="5">
        <v>302</v>
      </c>
      <c r="F242" s="5">
        <v>108181</v>
      </c>
      <c r="G242" s="5">
        <v>184916.25</v>
      </c>
      <c r="H242" s="5">
        <v>268341.21999999997</v>
      </c>
    </row>
    <row r="243" spans="2:8" ht="15.75" thickBot="1" x14ac:dyDescent="0.3">
      <c r="B243" s="3">
        <v>98</v>
      </c>
      <c r="C243" s="4">
        <v>2017</v>
      </c>
      <c r="D243" s="4">
        <v>12</v>
      </c>
      <c r="E243" s="5">
        <v>2</v>
      </c>
      <c r="F243" s="5">
        <v>6319</v>
      </c>
      <c r="G243" s="5">
        <v>14476.57</v>
      </c>
      <c r="H243" s="5">
        <v>17462.669999999998</v>
      </c>
    </row>
    <row r="244" spans="2:8" ht="15.75" thickBot="1" x14ac:dyDescent="0.3">
      <c r="B244" s="3">
        <v>98</v>
      </c>
      <c r="C244" s="4">
        <v>2018</v>
      </c>
      <c r="D244" s="4">
        <v>1</v>
      </c>
      <c r="E244" s="5">
        <v>319</v>
      </c>
      <c r="F244" s="5">
        <v>127702</v>
      </c>
      <c r="G244" s="5">
        <v>255080.52</v>
      </c>
      <c r="H244" s="5">
        <v>357008.22</v>
      </c>
    </row>
    <row r="245" spans="2:8" ht="15.75" thickBot="1" x14ac:dyDescent="0.3">
      <c r="B245" s="3">
        <v>98</v>
      </c>
      <c r="C245" s="4">
        <v>2018</v>
      </c>
      <c r="D245" s="4">
        <v>2</v>
      </c>
      <c r="E245" s="5">
        <v>2</v>
      </c>
      <c r="F245" s="5">
        <v>6444</v>
      </c>
      <c r="G245" s="5">
        <v>16753.759999999998</v>
      </c>
      <c r="H245" s="5">
        <v>20394.41</v>
      </c>
    </row>
    <row r="246" spans="2:8" ht="15.75" thickBot="1" x14ac:dyDescent="0.3">
      <c r="B246" s="3">
        <v>98</v>
      </c>
      <c r="C246" s="4">
        <v>2018</v>
      </c>
      <c r="D246" s="4">
        <v>3</v>
      </c>
      <c r="E246" s="5">
        <v>322</v>
      </c>
      <c r="F246" s="5">
        <v>145365</v>
      </c>
      <c r="G246" s="5">
        <v>345797.62</v>
      </c>
      <c r="H246" s="5">
        <v>484353.31</v>
      </c>
    </row>
    <row r="247" spans="2:8" ht="15.75" thickBot="1" x14ac:dyDescent="0.3">
      <c r="B247" s="3">
        <v>98</v>
      </c>
      <c r="C247" s="4">
        <v>2018</v>
      </c>
      <c r="D247" s="4">
        <v>4</v>
      </c>
      <c r="E247" s="5">
        <v>2</v>
      </c>
      <c r="F247" s="5">
        <v>7363</v>
      </c>
      <c r="G247" s="5">
        <v>22208.02</v>
      </c>
      <c r="H247" s="5">
        <v>26878.66</v>
      </c>
    </row>
    <row r="248" spans="2:8" ht="15.75" thickBot="1" x14ac:dyDescent="0.3">
      <c r="B248" s="3">
        <v>98</v>
      </c>
      <c r="C248" s="4">
        <v>2018</v>
      </c>
      <c r="D248" s="4">
        <v>5</v>
      </c>
      <c r="E248" s="5">
        <v>322</v>
      </c>
      <c r="F248" s="5">
        <v>119517</v>
      </c>
      <c r="G248" s="5">
        <v>280394.65999999997</v>
      </c>
      <c r="H248" s="5">
        <v>402639.64</v>
      </c>
    </row>
    <row r="249" spans="2:8" ht="15.75" thickBot="1" x14ac:dyDescent="0.3">
      <c r="B249" s="3">
        <v>98</v>
      </c>
      <c r="C249" s="4">
        <v>2018</v>
      </c>
      <c r="D249" s="4">
        <v>6</v>
      </c>
      <c r="E249" s="5">
        <v>1</v>
      </c>
      <c r="F249" s="5">
        <v>8330</v>
      </c>
      <c r="G249" s="5">
        <v>25052.48</v>
      </c>
      <c r="H249" s="5">
        <v>30313.5</v>
      </c>
    </row>
    <row r="250" spans="2:8" ht="15.75" thickBot="1" x14ac:dyDescent="0.3">
      <c r="B250" s="3">
        <v>98</v>
      </c>
      <c r="C250" s="4">
        <v>2018</v>
      </c>
      <c r="D250" s="4">
        <v>7</v>
      </c>
      <c r="E250" s="5">
        <v>323</v>
      </c>
      <c r="F250" s="5">
        <v>123004</v>
      </c>
      <c r="G250" s="5">
        <v>297070.46999999997</v>
      </c>
      <c r="H250" s="5">
        <v>427224.55</v>
      </c>
    </row>
    <row r="251" spans="2:8" ht="15.75" thickBot="1" x14ac:dyDescent="0.3">
      <c r="B251" s="3">
        <v>98</v>
      </c>
      <c r="C251" s="4">
        <v>2018</v>
      </c>
      <c r="D251" s="4">
        <v>8</v>
      </c>
      <c r="E251" s="5">
        <v>1</v>
      </c>
      <c r="F251" s="5">
        <v>8457</v>
      </c>
      <c r="G251" s="5">
        <v>25434.43</v>
      </c>
      <c r="H251" s="5">
        <v>30775.66</v>
      </c>
    </row>
    <row r="252" spans="2:8" ht="15.75" thickBot="1" x14ac:dyDescent="0.3">
      <c r="B252" s="3">
        <v>98</v>
      </c>
      <c r="C252" s="4">
        <v>2018</v>
      </c>
      <c r="D252" s="4">
        <v>9</v>
      </c>
      <c r="E252" s="5">
        <v>321</v>
      </c>
      <c r="F252" s="5">
        <v>136360</v>
      </c>
      <c r="G252" s="5">
        <v>390691.57</v>
      </c>
      <c r="H252" s="5">
        <v>548614.37</v>
      </c>
    </row>
    <row r="253" spans="2:8" ht="15.75" thickBot="1" x14ac:dyDescent="0.3">
      <c r="B253" s="3">
        <v>98</v>
      </c>
      <c r="C253" s="4">
        <v>2018</v>
      </c>
      <c r="D253" s="4">
        <v>10</v>
      </c>
      <c r="E253" s="5">
        <v>3</v>
      </c>
      <c r="F253" s="5">
        <v>7330</v>
      </c>
      <c r="G253" s="5">
        <v>27738.55</v>
      </c>
      <c r="H253" s="5">
        <v>33444.35</v>
      </c>
    </row>
    <row r="254" spans="2:8" ht="15.75" thickBot="1" x14ac:dyDescent="0.3">
      <c r="B254" s="3">
        <v>98</v>
      </c>
      <c r="C254" s="4">
        <v>2018</v>
      </c>
      <c r="D254" s="4">
        <v>11</v>
      </c>
      <c r="E254" s="5">
        <v>320</v>
      </c>
      <c r="F254" s="5">
        <v>112662</v>
      </c>
      <c r="G254" s="5">
        <v>330526.99</v>
      </c>
      <c r="H254" s="5">
        <v>473136.19</v>
      </c>
    </row>
    <row r="255" spans="2:8" ht="15.75" thickBot="1" x14ac:dyDescent="0.3">
      <c r="B255" s="3">
        <v>98</v>
      </c>
      <c r="C255" s="4">
        <v>2018</v>
      </c>
      <c r="D255" s="4">
        <v>12</v>
      </c>
      <c r="E255" s="5">
        <v>1</v>
      </c>
      <c r="F255" s="5">
        <v>6319</v>
      </c>
      <c r="G255" s="5">
        <v>25598.9</v>
      </c>
      <c r="H255" s="5">
        <v>30974.67</v>
      </c>
    </row>
    <row r="256" spans="2:8" ht="15.75" thickBot="1" x14ac:dyDescent="0.3">
      <c r="B256" s="3">
        <v>98</v>
      </c>
      <c r="C256" s="4">
        <v>2019</v>
      </c>
      <c r="D256" s="4">
        <v>1</v>
      </c>
      <c r="E256" s="5">
        <v>321</v>
      </c>
      <c r="F256" s="5">
        <v>117197</v>
      </c>
      <c r="G256" s="5">
        <v>377824.05</v>
      </c>
      <c r="H256" s="5">
        <v>531498.64</v>
      </c>
    </row>
    <row r="257" spans="2:8" ht="15.75" thickBot="1" x14ac:dyDescent="0.3">
      <c r="B257" s="3">
        <v>98</v>
      </c>
      <c r="C257" s="4">
        <v>2019</v>
      </c>
      <c r="D257" s="4">
        <v>2</v>
      </c>
      <c r="E257" s="5">
        <v>4</v>
      </c>
      <c r="F257" s="5">
        <v>6923</v>
      </c>
      <c r="G257" s="5">
        <v>28250.35</v>
      </c>
      <c r="H257" s="5">
        <v>35118.5</v>
      </c>
    </row>
    <row r="258" spans="2:8" ht="15.75" thickBot="1" x14ac:dyDescent="0.3">
      <c r="B258" s="3">
        <v>98</v>
      </c>
      <c r="C258" s="4">
        <v>2019</v>
      </c>
      <c r="D258" s="4">
        <v>3</v>
      </c>
      <c r="E258" s="5">
        <v>319</v>
      </c>
      <c r="F258" s="5">
        <v>126792</v>
      </c>
      <c r="G258" s="5">
        <v>476272.84</v>
      </c>
      <c r="H258" s="5">
        <v>658300.38</v>
      </c>
    </row>
    <row r="259" spans="2:8" ht="15.75" thickBot="1" x14ac:dyDescent="0.3">
      <c r="B259" s="3">
        <v>98</v>
      </c>
      <c r="C259" s="4">
        <v>2019</v>
      </c>
      <c r="D259" s="4">
        <v>4</v>
      </c>
      <c r="E259" s="5">
        <v>3</v>
      </c>
      <c r="F259" s="5">
        <v>7477</v>
      </c>
      <c r="G259" s="5">
        <v>36855.42</v>
      </c>
      <c r="H259" s="5">
        <v>44710.559999999998</v>
      </c>
    </row>
    <row r="260" spans="2:8" ht="15.75" thickBot="1" x14ac:dyDescent="0.3">
      <c r="B260" s="3">
        <v>98</v>
      </c>
      <c r="C260" s="4">
        <v>2019</v>
      </c>
      <c r="D260" s="4">
        <v>5</v>
      </c>
      <c r="E260" s="5">
        <v>317</v>
      </c>
      <c r="F260" s="5">
        <v>109615</v>
      </c>
      <c r="G260" s="5">
        <v>441816.49</v>
      </c>
      <c r="H260" s="5">
        <v>628092.56999999995</v>
      </c>
    </row>
    <row r="261" spans="2:8" ht="15.75" thickBot="1" x14ac:dyDescent="0.3">
      <c r="B261" s="3">
        <v>98</v>
      </c>
      <c r="C261" s="4">
        <v>2019</v>
      </c>
      <c r="D261" s="4">
        <v>6</v>
      </c>
      <c r="E261" s="5">
        <v>2</v>
      </c>
      <c r="F261" s="5">
        <v>8330</v>
      </c>
      <c r="G261" s="5">
        <v>40894.949999999997</v>
      </c>
      <c r="H261" s="5">
        <v>49490.3</v>
      </c>
    </row>
    <row r="262" spans="2:8" ht="15.75" thickBot="1" x14ac:dyDescent="0.3">
      <c r="B262" s="3">
        <v>98</v>
      </c>
      <c r="C262" s="4">
        <v>2019</v>
      </c>
      <c r="D262" s="4">
        <v>7</v>
      </c>
      <c r="E262" s="5">
        <v>316</v>
      </c>
      <c r="F262" s="5">
        <v>104037</v>
      </c>
      <c r="G262" s="5">
        <v>418706.38</v>
      </c>
      <c r="H262" s="5">
        <v>598504.97</v>
      </c>
    </row>
    <row r="263" spans="2:8" ht="15.75" thickBot="1" x14ac:dyDescent="0.3">
      <c r="B263" s="3">
        <v>98</v>
      </c>
      <c r="C263" s="4">
        <v>2019</v>
      </c>
      <c r="D263" s="4">
        <v>8</v>
      </c>
      <c r="E263" s="5">
        <v>1</v>
      </c>
      <c r="F263" s="5">
        <v>8457</v>
      </c>
      <c r="G263" s="5">
        <v>44741.760000000002</v>
      </c>
      <c r="H263" s="5">
        <v>54137.53</v>
      </c>
    </row>
  </sheetData>
  <mergeCells count="2">
    <mergeCell ref="B2:H2"/>
    <mergeCell ref="K2:P2"/>
  </mergeCell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25"/>
  <sheetViews>
    <sheetView showGridLines="0" zoomScaleNormal="100" zoomScaleSheetLayoutView="100" workbookViewId="0">
      <selection activeCell="C13" sqref="C13"/>
    </sheetView>
  </sheetViews>
  <sheetFormatPr baseColWidth="10" defaultRowHeight="15" x14ac:dyDescent="0.25"/>
  <cols>
    <col min="2" max="2" width="7.42578125" bestFit="1" customWidth="1"/>
    <col min="3" max="3" width="16.5703125" bestFit="1" customWidth="1"/>
    <col min="4" max="4" width="22.5703125" bestFit="1" customWidth="1"/>
    <col min="5" max="6" width="8.7109375" bestFit="1" customWidth="1"/>
    <col min="8" max="8" width="5" bestFit="1" customWidth="1"/>
  </cols>
  <sheetData>
    <row r="2" spans="2:13" x14ac:dyDescent="0.25">
      <c r="B2" s="58" t="s">
        <v>22</v>
      </c>
      <c r="C2" s="58"/>
      <c r="D2" s="58"/>
      <c r="E2" s="58"/>
      <c r="F2" s="58"/>
      <c r="H2" s="59" t="s">
        <v>24</v>
      </c>
      <c r="I2" s="60"/>
      <c r="J2" s="60"/>
      <c r="K2" s="60"/>
      <c r="L2" s="60"/>
      <c r="M2" s="61"/>
    </row>
    <row r="3" spans="2:13" ht="45" x14ac:dyDescent="0.25">
      <c r="B3" s="7" t="s">
        <v>7</v>
      </c>
      <c r="C3" s="7" t="s">
        <v>8</v>
      </c>
      <c r="D3" s="7" t="s">
        <v>27</v>
      </c>
      <c r="E3" s="7" t="s">
        <v>11</v>
      </c>
      <c r="F3" s="7" t="s">
        <v>14</v>
      </c>
      <c r="H3" s="7" t="s">
        <v>7</v>
      </c>
      <c r="I3" s="7" t="s">
        <v>8</v>
      </c>
      <c r="J3" s="7" t="s">
        <v>23</v>
      </c>
      <c r="K3" s="7" t="s">
        <v>11</v>
      </c>
      <c r="L3" s="7" t="s">
        <v>14</v>
      </c>
      <c r="M3" s="7" t="s">
        <v>10</v>
      </c>
    </row>
    <row r="4" spans="2:13" x14ac:dyDescent="0.25">
      <c r="B4" s="42">
        <v>2014</v>
      </c>
      <c r="C4" s="18">
        <f>'Facturado LP'!L20</f>
        <v>710615</v>
      </c>
      <c r="D4" s="18">
        <v>749432.60999999987</v>
      </c>
      <c r="E4" s="18">
        <f>D4-C4</f>
        <v>38817.60999999987</v>
      </c>
      <c r="F4" s="19">
        <f>E4/D4</f>
        <v>5.1795998041771728E-2</v>
      </c>
      <c r="H4" s="42">
        <v>1998</v>
      </c>
      <c r="I4" s="25">
        <f>'Facturado LP'!L4</f>
        <v>267105.7</v>
      </c>
      <c r="J4" s="26">
        <f t="shared" ref="J4:J19" si="0">I4/(1-$F$9)</f>
        <v>284381.91581302322</v>
      </c>
      <c r="K4" s="26">
        <f>J4-I4</f>
        <v>17276.215813023213</v>
      </c>
      <c r="L4" s="27">
        <f>K4/J4</f>
        <v>6.0750050732417391E-2</v>
      </c>
      <c r="M4" s="28" t="s">
        <v>12</v>
      </c>
    </row>
    <row r="5" spans="2:13" x14ac:dyDescent="0.25">
      <c r="B5" s="43">
        <v>2015</v>
      </c>
      <c r="C5" s="21">
        <f>'Facturado LP'!L21</f>
        <v>757086</v>
      </c>
      <c r="D5" s="21">
        <v>812121.20399999875</v>
      </c>
      <c r="E5" s="21">
        <f t="shared" ref="E5:E8" si="1">D5-C5</f>
        <v>55035.203999998746</v>
      </c>
      <c r="F5" s="22">
        <f t="shared" ref="F5:F8" si="2">E5/D5</f>
        <v>6.7767229483641001E-2</v>
      </c>
      <c r="H5" s="43">
        <v>1999</v>
      </c>
      <c r="I5" s="29">
        <f>'Facturado LP'!L5</f>
        <v>273405</v>
      </c>
      <c r="J5" s="30">
        <f t="shared" si="0"/>
        <v>291088.65027163259</v>
      </c>
      <c r="K5" s="30">
        <f t="shared" ref="K5:K24" si="3">J5-I5</f>
        <v>17683.650271632592</v>
      </c>
      <c r="L5" s="31">
        <f t="shared" ref="L5:L24" si="4">K5/J5</f>
        <v>6.0750050732417418E-2</v>
      </c>
      <c r="M5" s="32" t="s">
        <v>12</v>
      </c>
    </row>
    <row r="6" spans="2:13" x14ac:dyDescent="0.25">
      <c r="B6" s="43">
        <v>2016</v>
      </c>
      <c r="C6" s="21">
        <f>'Facturado LP'!L22</f>
        <v>823409</v>
      </c>
      <c r="D6" s="21">
        <v>878778.77399999998</v>
      </c>
      <c r="E6" s="21">
        <f t="shared" si="1"/>
        <v>55369.773999999976</v>
      </c>
      <c r="F6" s="22">
        <f t="shared" si="2"/>
        <v>6.3007637005124087E-2</v>
      </c>
      <c r="H6" s="43">
        <v>2000</v>
      </c>
      <c r="I6" s="29">
        <f>'Facturado LP'!L6</f>
        <v>288681</v>
      </c>
      <c r="J6" s="30">
        <f t="shared" si="0"/>
        <v>307352.69160792656</v>
      </c>
      <c r="K6" s="30">
        <f t="shared" si="3"/>
        <v>18671.691607926565</v>
      </c>
      <c r="L6" s="31">
        <f t="shared" si="4"/>
        <v>6.0750050732417356E-2</v>
      </c>
      <c r="M6" s="32" t="s">
        <v>12</v>
      </c>
    </row>
    <row r="7" spans="2:13" x14ac:dyDescent="0.25">
      <c r="B7" s="43">
        <v>2017</v>
      </c>
      <c r="C7" s="21">
        <f>'Facturado LP'!L23</f>
        <v>797359</v>
      </c>
      <c r="D7" s="21">
        <v>824328.91200000013</v>
      </c>
      <c r="E7" s="21">
        <f t="shared" si="1"/>
        <v>26969.912000000128</v>
      </c>
      <c r="F7" s="22">
        <f t="shared" si="2"/>
        <v>3.2717416079178017E-2</v>
      </c>
      <c r="H7" s="43">
        <v>2001</v>
      </c>
      <c r="I7" s="29">
        <f>'Facturado LP'!L7</f>
        <v>298842</v>
      </c>
      <c r="J7" s="30">
        <f t="shared" si="0"/>
        <v>318170.89820769633</v>
      </c>
      <c r="K7" s="30">
        <f t="shared" si="3"/>
        <v>19328.898207696329</v>
      </c>
      <c r="L7" s="31">
        <f t="shared" si="4"/>
        <v>6.0750050732417286E-2</v>
      </c>
      <c r="M7" s="32" t="s">
        <v>12</v>
      </c>
    </row>
    <row r="8" spans="2:13" x14ac:dyDescent="0.25">
      <c r="B8" s="43">
        <v>2018</v>
      </c>
      <c r="C8" s="21">
        <f>'Facturado LP'!L24</f>
        <v>808853</v>
      </c>
      <c r="D8" s="21">
        <v>884736.64799999958</v>
      </c>
      <c r="E8" s="21">
        <f t="shared" si="1"/>
        <v>75883.647999999579</v>
      </c>
      <c r="F8" s="22">
        <f t="shared" si="2"/>
        <v>8.5769757782204609E-2</v>
      </c>
      <c r="H8" s="43">
        <v>2002</v>
      </c>
      <c r="I8" s="29">
        <f>'Facturado LP'!L8</f>
        <v>290834</v>
      </c>
      <c r="J8" s="30">
        <f t="shared" si="0"/>
        <v>309644.94619008427</v>
      </c>
      <c r="K8" s="30">
        <f t="shared" si="3"/>
        <v>18810.946190084273</v>
      </c>
      <c r="L8" s="31">
        <f t="shared" si="4"/>
        <v>6.0750050732417391E-2</v>
      </c>
      <c r="M8" s="32" t="s">
        <v>12</v>
      </c>
    </row>
    <row r="9" spans="2:13" x14ac:dyDescent="0.25">
      <c r="B9" s="45" t="s">
        <v>9</v>
      </c>
      <c r="C9" s="23">
        <f>SUM(C4:C8)</f>
        <v>3897322</v>
      </c>
      <c r="D9" s="23">
        <f>SUM(D4:D8)</f>
        <v>4149398.1479999982</v>
      </c>
      <c r="E9" s="23">
        <f>SUM(E4:E8)</f>
        <v>252076.1479999983</v>
      </c>
      <c r="F9" s="24">
        <f>E9/D9</f>
        <v>6.0750050732417307E-2</v>
      </c>
      <c r="H9" s="43">
        <v>2003</v>
      </c>
      <c r="I9" s="29">
        <f>'Facturado LP'!L9</f>
        <v>292636</v>
      </c>
      <c r="J9" s="30">
        <f t="shared" si="0"/>
        <v>311563.49832991156</v>
      </c>
      <c r="K9" s="30">
        <f t="shared" si="3"/>
        <v>18927.498329911556</v>
      </c>
      <c r="L9" s="31">
        <f t="shared" si="4"/>
        <v>6.0750050732417349E-2</v>
      </c>
      <c r="M9" s="32" t="s">
        <v>12</v>
      </c>
    </row>
    <row r="10" spans="2:13" x14ac:dyDescent="0.25">
      <c r="H10" s="43">
        <v>2004</v>
      </c>
      <c r="I10" s="29">
        <f>'Facturado LP'!L10</f>
        <v>315503</v>
      </c>
      <c r="J10" s="30">
        <f t="shared" si="0"/>
        <v>335909.52040617727</v>
      </c>
      <c r="K10" s="30">
        <f t="shared" si="3"/>
        <v>20406.520406177267</v>
      </c>
      <c r="L10" s="31">
        <f t="shared" si="4"/>
        <v>6.0750050732417404E-2</v>
      </c>
      <c r="M10" s="32" t="s">
        <v>12</v>
      </c>
    </row>
    <row r="11" spans="2:13" x14ac:dyDescent="0.25">
      <c r="H11" s="43">
        <v>2005</v>
      </c>
      <c r="I11" s="29">
        <f>'Facturado LP'!L11</f>
        <v>362322</v>
      </c>
      <c r="J11" s="30">
        <f t="shared" si="0"/>
        <v>385756.74162403197</v>
      </c>
      <c r="K11" s="30">
        <f t="shared" si="3"/>
        <v>23434.741624031973</v>
      </c>
      <c r="L11" s="31">
        <f t="shared" si="4"/>
        <v>6.0750050732417397E-2</v>
      </c>
      <c r="M11" s="32" t="s">
        <v>12</v>
      </c>
    </row>
    <row r="12" spans="2:13" x14ac:dyDescent="0.25">
      <c r="H12" s="43">
        <v>2006</v>
      </c>
      <c r="I12" s="29">
        <f>'Facturado LP'!L12</f>
        <v>385729</v>
      </c>
      <c r="J12" s="30">
        <f t="shared" si="0"/>
        <v>410677.69053465209</v>
      </c>
      <c r="K12" s="30">
        <f t="shared" si="3"/>
        <v>24948.690534652094</v>
      </c>
      <c r="L12" s="31">
        <f t="shared" si="4"/>
        <v>6.0750050732417321E-2</v>
      </c>
      <c r="M12" s="32" t="s">
        <v>12</v>
      </c>
    </row>
    <row r="13" spans="2:13" x14ac:dyDescent="0.25">
      <c r="H13" s="43">
        <v>2007</v>
      </c>
      <c r="I13" s="29">
        <f>'Facturado LP'!L13</f>
        <v>425661</v>
      </c>
      <c r="J13" s="30">
        <f t="shared" si="0"/>
        <v>453192.46525584167</v>
      </c>
      <c r="K13" s="30">
        <f t="shared" si="3"/>
        <v>27531.465255841671</v>
      </c>
      <c r="L13" s="31">
        <f t="shared" si="4"/>
        <v>6.0750050732417356E-2</v>
      </c>
      <c r="M13" s="32" t="s">
        <v>12</v>
      </c>
    </row>
    <row r="14" spans="2:13" x14ac:dyDescent="0.25">
      <c r="H14" s="43">
        <v>2008</v>
      </c>
      <c r="I14" s="29">
        <f>'Facturado LP'!L14</f>
        <v>467751</v>
      </c>
      <c r="J14" s="30">
        <f t="shared" si="0"/>
        <v>498004.8179558033</v>
      </c>
      <c r="K14" s="30">
        <f t="shared" si="3"/>
        <v>30253.817955803301</v>
      </c>
      <c r="L14" s="31">
        <f t="shared" si="4"/>
        <v>6.0750050732417314E-2</v>
      </c>
      <c r="M14" s="32" t="s">
        <v>12</v>
      </c>
    </row>
    <row r="15" spans="2:13" x14ac:dyDescent="0.25">
      <c r="H15" s="43">
        <v>2009</v>
      </c>
      <c r="I15" s="29">
        <f>'Facturado LP'!L15</f>
        <v>505867</v>
      </c>
      <c r="J15" s="30">
        <f t="shared" si="0"/>
        <v>538586.13502664526</v>
      </c>
      <c r="K15" s="30">
        <f t="shared" si="3"/>
        <v>32719.135026645265</v>
      </c>
      <c r="L15" s="31">
        <f t="shared" si="4"/>
        <v>6.0750050732417321E-2</v>
      </c>
      <c r="M15" s="32" t="s">
        <v>12</v>
      </c>
    </row>
    <row r="16" spans="2:13" x14ac:dyDescent="0.25">
      <c r="H16" s="43">
        <v>2010</v>
      </c>
      <c r="I16" s="29">
        <f>'Facturado LP'!L16</f>
        <v>536271</v>
      </c>
      <c r="J16" s="30">
        <f t="shared" si="0"/>
        <v>570956.64515944722</v>
      </c>
      <c r="K16" s="30">
        <f t="shared" si="3"/>
        <v>34685.645159447216</v>
      </c>
      <c r="L16" s="31">
        <f t="shared" si="4"/>
        <v>6.0750050732417328E-2</v>
      </c>
      <c r="M16" s="32" t="s">
        <v>12</v>
      </c>
    </row>
    <row r="17" spans="8:13" x14ac:dyDescent="0.25">
      <c r="H17" s="43">
        <v>2011</v>
      </c>
      <c r="I17" s="29">
        <f>'Facturado LP'!L17</f>
        <v>526714</v>
      </c>
      <c r="J17" s="30">
        <f t="shared" si="0"/>
        <v>560781.50487069611</v>
      </c>
      <c r="K17" s="30">
        <f t="shared" si="3"/>
        <v>34067.50487069611</v>
      </c>
      <c r="L17" s="31">
        <f t="shared" si="4"/>
        <v>6.07500507324173E-2</v>
      </c>
      <c r="M17" s="32" t="s">
        <v>12</v>
      </c>
    </row>
    <row r="18" spans="8:13" x14ac:dyDescent="0.25">
      <c r="H18" s="43">
        <v>2012</v>
      </c>
      <c r="I18" s="29">
        <f>'Facturado LP'!L18</f>
        <v>573241</v>
      </c>
      <c r="J18" s="30">
        <f t="shared" si="0"/>
        <v>610317.83972627029</v>
      </c>
      <c r="K18" s="30">
        <f t="shared" si="3"/>
        <v>37076.839726270293</v>
      </c>
      <c r="L18" s="31">
        <f t="shared" si="4"/>
        <v>6.075005073241737E-2</v>
      </c>
      <c r="M18" s="32" t="s">
        <v>12</v>
      </c>
    </row>
    <row r="19" spans="8:13" x14ac:dyDescent="0.25">
      <c r="H19" s="43">
        <v>2013</v>
      </c>
      <c r="I19" s="29">
        <f>'Facturado LP'!L19</f>
        <v>596078</v>
      </c>
      <c r="J19" s="30">
        <f t="shared" si="0"/>
        <v>634631.92142284964</v>
      </c>
      <c r="K19" s="30">
        <f t="shared" si="3"/>
        <v>38553.921422849642</v>
      </c>
      <c r="L19" s="31">
        <f t="shared" si="4"/>
        <v>6.0750050732417391E-2</v>
      </c>
      <c r="M19" s="32" t="s">
        <v>12</v>
      </c>
    </row>
    <row r="20" spans="8:13" x14ac:dyDescent="0.25">
      <c r="H20" s="43">
        <v>2014</v>
      </c>
      <c r="I20" s="29">
        <f>'Facturado LP'!L20</f>
        <v>710615</v>
      </c>
      <c r="J20" s="33">
        <f t="shared" ref="J20:J24" si="5">D4</f>
        <v>749432.60999999987</v>
      </c>
      <c r="K20" s="21">
        <f t="shared" si="3"/>
        <v>38817.60999999987</v>
      </c>
      <c r="L20" s="34">
        <f t="shared" si="4"/>
        <v>5.1795998041771728E-2</v>
      </c>
      <c r="M20" s="35" t="s">
        <v>13</v>
      </c>
    </row>
    <row r="21" spans="8:13" x14ac:dyDescent="0.25">
      <c r="H21" s="43">
        <v>2015</v>
      </c>
      <c r="I21" s="29">
        <f>'Facturado LP'!L21</f>
        <v>757086</v>
      </c>
      <c r="J21" s="21">
        <f t="shared" si="5"/>
        <v>812121.20399999875</v>
      </c>
      <c r="K21" s="21">
        <f t="shared" si="3"/>
        <v>55035.203999998746</v>
      </c>
      <c r="L21" s="34">
        <f t="shared" si="4"/>
        <v>6.7767229483641001E-2</v>
      </c>
      <c r="M21" s="35" t="s">
        <v>13</v>
      </c>
    </row>
    <row r="22" spans="8:13" x14ac:dyDescent="0.25">
      <c r="H22" s="43">
        <v>2016</v>
      </c>
      <c r="I22" s="29">
        <f>'Facturado LP'!L22</f>
        <v>823409</v>
      </c>
      <c r="J22" s="21">
        <f t="shared" si="5"/>
        <v>878778.77399999998</v>
      </c>
      <c r="K22" s="21">
        <f t="shared" si="3"/>
        <v>55369.773999999976</v>
      </c>
      <c r="L22" s="34">
        <f t="shared" si="4"/>
        <v>6.3007637005124087E-2</v>
      </c>
      <c r="M22" s="35" t="s">
        <v>13</v>
      </c>
    </row>
    <row r="23" spans="8:13" x14ac:dyDescent="0.25">
      <c r="H23" s="43">
        <v>2017</v>
      </c>
      <c r="I23" s="29">
        <f>'Facturado LP'!L23</f>
        <v>797359</v>
      </c>
      <c r="J23" s="21">
        <f t="shared" si="5"/>
        <v>824328.91200000013</v>
      </c>
      <c r="K23" s="21">
        <f t="shared" si="3"/>
        <v>26969.912000000128</v>
      </c>
      <c r="L23" s="34">
        <f t="shared" si="4"/>
        <v>3.2717416079178017E-2</v>
      </c>
      <c r="M23" s="35" t="s">
        <v>13</v>
      </c>
    </row>
    <row r="24" spans="8:13" x14ac:dyDescent="0.25">
      <c r="H24" s="43">
        <v>2018</v>
      </c>
      <c r="I24" s="29">
        <f>'Facturado LP'!L24</f>
        <v>808853</v>
      </c>
      <c r="J24" s="21">
        <f t="shared" si="5"/>
        <v>884736.64799999958</v>
      </c>
      <c r="K24" s="21">
        <f t="shared" si="3"/>
        <v>75883.647999999579</v>
      </c>
      <c r="L24" s="34">
        <f t="shared" si="4"/>
        <v>8.5769757782204609E-2</v>
      </c>
      <c r="M24" s="35" t="s">
        <v>13</v>
      </c>
    </row>
    <row r="25" spans="8:13" x14ac:dyDescent="0.25">
      <c r="H25" s="44">
        <v>2019</v>
      </c>
      <c r="I25" s="37">
        <f>'Facturado LP'!L25</f>
        <v>488828</v>
      </c>
      <c r="J25" s="38"/>
      <c r="K25" s="39"/>
      <c r="L25" s="40"/>
      <c r="M25" s="41"/>
    </row>
  </sheetData>
  <mergeCells count="2">
    <mergeCell ref="B2:F2"/>
    <mergeCell ref="H2:M2"/>
  </mergeCells>
  <pageMargins left="0.7" right="0.7" top="0.75" bottom="0.75" header="0.3" footer="0.3"/>
  <pageSetup paperSize="9" orientation="portrait" r:id="rId1"/>
  <colBreaks count="1" manualBreakCount="1">
    <brk id="13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3"/>
  <sheetViews>
    <sheetView zoomScaleNormal="100" workbookViewId="0">
      <selection activeCell="J28" sqref="J28"/>
    </sheetView>
  </sheetViews>
  <sheetFormatPr baseColWidth="10" defaultRowHeight="15" x14ac:dyDescent="0.25"/>
  <cols>
    <col min="2" max="2" width="13.85546875" bestFit="1" customWidth="1"/>
    <col min="5" max="5" width="14.42578125" bestFit="1" customWidth="1"/>
    <col min="6" max="6" width="15" bestFit="1" customWidth="1"/>
    <col min="7" max="7" width="13.85546875" bestFit="1" customWidth="1"/>
    <col min="8" max="8" width="14.7109375" bestFit="1" customWidth="1"/>
    <col min="11" max="11" width="16.5703125" bestFit="1" customWidth="1"/>
    <col min="12" max="12" width="15.5703125" bestFit="1" customWidth="1"/>
  </cols>
  <sheetData>
    <row r="1" spans="2:12" ht="45.75" thickBot="1" x14ac:dyDescent="0.3">
      <c r="J1" s="12" t="s">
        <v>7</v>
      </c>
      <c r="K1" s="12" t="s">
        <v>19</v>
      </c>
      <c r="L1" s="12" t="s">
        <v>20</v>
      </c>
    </row>
    <row r="2" spans="2:12" ht="15.75" thickBot="1" x14ac:dyDescent="0.3">
      <c r="B2" s="62" t="s">
        <v>21</v>
      </c>
      <c r="C2" s="62"/>
      <c r="D2" s="62"/>
      <c r="E2" s="62"/>
      <c r="F2" s="62"/>
      <c r="G2" s="62"/>
      <c r="H2" s="62"/>
      <c r="J2" s="6">
        <v>1998</v>
      </c>
      <c r="K2" s="13">
        <v>0.11177350389752072</v>
      </c>
      <c r="L2" s="13">
        <v>0.18686740867005086</v>
      </c>
    </row>
    <row r="3" spans="2:12" ht="15.75" thickBot="1" x14ac:dyDescent="0.3">
      <c r="B3" s="14" t="s">
        <v>0</v>
      </c>
      <c r="C3" s="14" t="s">
        <v>1</v>
      </c>
      <c r="D3" s="14" t="s">
        <v>2</v>
      </c>
      <c r="E3" s="14" t="s">
        <v>3</v>
      </c>
      <c r="F3" s="14" t="s">
        <v>4</v>
      </c>
      <c r="G3" s="14" t="s">
        <v>5</v>
      </c>
      <c r="H3" s="14" t="s">
        <v>6</v>
      </c>
      <c r="J3" s="6">
        <v>1999</v>
      </c>
      <c r="K3" s="13">
        <v>0.11408397798138292</v>
      </c>
      <c r="L3" s="13">
        <v>0.18637548691501621</v>
      </c>
    </row>
    <row r="4" spans="2:12" ht="15.75" thickBot="1" x14ac:dyDescent="0.3">
      <c r="B4" s="15">
        <v>98</v>
      </c>
      <c r="C4" s="15">
        <v>2019</v>
      </c>
      <c r="D4" s="15">
        <v>7</v>
      </c>
      <c r="E4" s="16">
        <v>316</v>
      </c>
      <c r="F4" s="16">
        <v>104037</v>
      </c>
      <c r="G4" s="16">
        <v>418706.38</v>
      </c>
      <c r="H4" s="16">
        <v>598504.97</v>
      </c>
      <c r="J4" s="6">
        <v>2000</v>
      </c>
      <c r="K4" s="13">
        <v>0.11766513902889345</v>
      </c>
      <c r="L4" s="13">
        <v>0.1921360602187189</v>
      </c>
    </row>
    <row r="5" spans="2:12" ht="15.75" thickBot="1" x14ac:dyDescent="0.3">
      <c r="B5" s="15">
        <v>98</v>
      </c>
      <c r="C5" s="15">
        <v>2019</v>
      </c>
      <c r="D5" s="15">
        <v>8</v>
      </c>
      <c r="E5" s="16">
        <v>1</v>
      </c>
      <c r="F5" s="16">
        <v>8457</v>
      </c>
      <c r="G5" s="16">
        <v>44741.760000000002</v>
      </c>
      <c r="H5" s="16">
        <v>54137.53</v>
      </c>
      <c r="J5" s="6">
        <v>2001</v>
      </c>
      <c r="K5" s="13">
        <v>0.12119584931167639</v>
      </c>
      <c r="L5" s="13">
        <v>0.19293435996278974</v>
      </c>
    </row>
    <row r="6" spans="2:12" ht="15.75" thickBot="1" x14ac:dyDescent="0.3">
      <c r="B6" s="10" t="s">
        <v>15</v>
      </c>
      <c r="C6" s="10"/>
      <c r="D6" s="10"/>
      <c r="E6" s="11">
        <f>SUM(E4:E5)</f>
        <v>317</v>
      </c>
      <c r="F6" s="11">
        <f t="shared" ref="F6:H6" si="0">SUM(F4:F5)</f>
        <v>112494</v>
      </c>
      <c r="G6" s="11">
        <f t="shared" si="0"/>
        <v>463448.14</v>
      </c>
      <c r="H6" s="11">
        <f t="shared" si="0"/>
        <v>652642.5</v>
      </c>
      <c r="J6" s="6">
        <v>2002</v>
      </c>
      <c r="K6" s="13">
        <v>0.11578959131325772</v>
      </c>
      <c r="L6" s="13">
        <v>0.18557716773142066</v>
      </c>
    </row>
    <row r="7" spans="2:12" ht="15.75" thickBot="1" x14ac:dyDescent="0.3">
      <c r="B7" s="8" t="s">
        <v>16</v>
      </c>
      <c r="C7" s="8"/>
      <c r="D7" s="8"/>
      <c r="E7" s="8"/>
      <c r="F7" s="8"/>
      <c r="G7" s="9">
        <f>G6/F6</f>
        <v>4.1197587426884992</v>
      </c>
      <c r="H7" s="9">
        <f>H6/F6</f>
        <v>5.8015760840578166</v>
      </c>
      <c r="J7" s="6">
        <v>2003</v>
      </c>
      <c r="K7" s="13">
        <v>0.12213859538812724</v>
      </c>
      <c r="L7" s="13">
        <v>0.19502374964119246</v>
      </c>
    </row>
    <row r="8" spans="2:12" x14ac:dyDescent="0.25">
      <c r="J8" s="6">
        <v>2004</v>
      </c>
      <c r="K8" s="13">
        <v>0.12394788639093762</v>
      </c>
      <c r="L8" s="13">
        <v>0.19751511079133954</v>
      </c>
    </row>
    <row r="9" spans="2:12" x14ac:dyDescent="0.25">
      <c r="J9" s="6">
        <v>2005</v>
      </c>
      <c r="K9" s="13">
        <v>0.13586732243694832</v>
      </c>
      <c r="L9" s="13">
        <v>0.21128846716456634</v>
      </c>
    </row>
    <row r="10" spans="2:12" x14ac:dyDescent="0.25">
      <c r="J10" s="6">
        <v>2006</v>
      </c>
      <c r="K10" s="13">
        <v>0.15991413660886272</v>
      </c>
      <c r="L10" s="13">
        <v>0.24744706776000766</v>
      </c>
    </row>
    <row r="11" spans="2:12" x14ac:dyDescent="0.25">
      <c r="J11" s="6">
        <v>2007</v>
      </c>
      <c r="K11" s="13">
        <v>0.1734498579855801</v>
      </c>
      <c r="L11" s="13">
        <v>0.2704687063179384</v>
      </c>
    </row>
    <row r="12" spans="2:12" x14ac:dyDescent="0.25">
      <c r="J12" s="6">
        <v>2008</v>
      </c>
      <c r="K12" s="13">
        <v>0.19377641095369114</v>
      </c>
      <c r="L12" s="13">
        <v>0.29195653242857844</v>
      </c>
    </row>
    <row r="13" spans="2:12" x14ac:dyDescent="0.25">
      <c r="J13" s="6">
        <v>2009</v>
      </c>
      <c r="K13" s="13">
        <v>0.21492655184070125</v>
      </c>
      <c r="L13" s="13">
        <v>0.32010222054413517</v>
      </c>
    </row>
    <row r="14" spans="2:12" x14ac:dyDescent="0.25">
      <c r="J14" s="6">
        <v>2010</v>
      </c>
      <c r="K14" s="13">
        <v>0.22553658504748531</v>
      </c>
      <c r="L14" s="13">
        <v>0.33355391210787089</v>
      </c>
    </row>
    <row r="15" spans="2:12" x14ac:dyDescent="0.25">
      <c r="J15" s="6">
        <v>2011</v>
      </c>
      <c r="K15" s="13">
        <v>0.25095902140440546</v>
      </c>
      <c r="L15" s="13">
        <v>0.37135441624866627</v>
      </c>
    </row>
    <row r="16" spans="2:12" x14ac:dyDescent="0.25">
      <c r="J16" s="6">
        <v>2012</v>
      </c>
      <c r="K16" s="13">
        <v>0.31647476366833499</v>
      </c>
      <c r="L16" s="13">
        <v>0.46676385673739318</v>
      </c>
    </row>
    <row r="17" spans="10:12" x14ac:dyDescent="0.25">
      <c r="J17" s="6">
        <v>2013</v>
      </c>
      <c r="K17" s="13">
        <v>0.44697750965477678</v>
      </c>
      <c r="L17" s="13">
        <v>0.64789495670029762</v>
      </c>
    </row>
    <row r="18" spans="10:12" x14ac:dyDescent="0.25">
      <c r="J18" s="6">
        <v>2014</v>
      </c>
      <c r="K18" s="13">
        <v>0.49284318512837472</v>
      </c>
      <c r="L18" s="13">
        <v>0.68655287321545422</v>
      </c>
    </row>
    <row r="19" spans="10:12" x14ac:dyDescent="0.25">
      <c r="J19" s="6">
        <v>2015</v>
      </c>
      <c r="K19" s="13">
        <v>0.49905749148709661</v>
      </c>
      <c r="L19" s="13">
        <v>0.70333976589185365</v>
      </c>
    </row>
    <row r="20" spans="10:12" x14ac:dyDescent="0.25">
      <c r="J20" s="6">
        <v>2016</v>
      </c>
      <c r="K20" s="13">
        <v>0.92334542129124153</v>
      </c>
      <c r="L20" s="13">
        <v>1.3369103082429263</v>
      </c>
    </row>
    <row r="21" spans="10:12" x14ac:dyDescent="0.25">
      <c r="J21" s="6">
        <v>2017</v>
      </c>
      <c r="K21" s="13">
        <v>1.5326974298904259</v>
      </c>
      <c r="L21" s="13">
        <v>2.1903855101654335</v>
      </c>
    </row>
    <row r="22" spans="10:12" x14ac:dyDescent="0.25">
      <c r="J22" s="6">
        <v>2018</v>
      </c>
      <c r="K22" s="13">
        <v>2.5249927613546586</v>
      </c>
      <c r="L22" s="13">
        <v>3.5429893070805201</v>
      </c>
    </row>
    <row r="23" spans="10:12" x14ac:dyDescent="0.25">
      <c r="J23" s="6">
        <v>2019</v>
      </c>
      <c r="K23" s="13">
        <v>3.8159889368039472</v>
      </c>
      <c r="L23" s="13">
        <v>5.3185444573551424</v>
      </c>
    </row>
  </sheetData>
  <mergeCells count="1">
    <mergeCell ref="B2:H2"/>
  </mergeCells>
  <pageMargins left="0.7" right="0.7" top="0.75" bottom="0.75" header="0.3" footer="0.3"/>
  <pageSetup paperSize="9" scale="9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Facturado LP</vt:lpstr>
      <vt:lpstr>Energía en alimentador LP</vt:lpstr>
      <vt:lpstr>Tarifa media </vt:lpstr>
      <vt:lpstr>'Facturado LP'!Área_de_impresión</vt:lpstr>
      <vt:lpstr>'Tarifa media 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2019-12-12T18:29:26Z</dcterms:modified>
</cp:coreProperties>
</file>